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<sst xmlns="http://schemas.openxmlformats.org/spreadsheetml/2006/main" count="719" uniqueCount="203">
  <si>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</si>
  <si>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</si>
  <si>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</si>
  <si>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</si>
  <si>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</si>
  <si>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</si>
  <si>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</si>
  <si>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</si>
  <si>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</si>
  <si>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</si>
  <si>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</si>
  <si>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</si>
  <si>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</si>
  <si>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</si>
  <si>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</si>
  <si>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</si>
  <si>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</si>
  <si>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</si>
  <si>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</si>
  <si>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</si>
  <si>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</si>
  <si>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</si>
  <si>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</si>
  <si>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</si>
  <si>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</si>
  <si>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</si>
  <si>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</si>
  <si>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</si>
  <si>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</si>
  <si>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</si>
  <si>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</si>
  <si>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</si>
  <si>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</si>
  <si>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</si>
  <si>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</si>
  <si>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</si>
  <si>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</si>
  <si>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</si>
  <si>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</si>
  <si>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</si>
  <si>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</si>
  <si>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</si>
  <si>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</si>
  <si>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</si>
  <si>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</si>
  <si>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</si>
  <si>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</si>
  <si>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</si>
  <si>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</si>
  <si>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</si>
  <si>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</si>
  <si>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</si>
  <si>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</si>
  <si>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</si>
  <si>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</si>
  <si>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</si>
  <si>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</si>
  <si>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</si>
  <si>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</si>
  <si>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</si>
  <si>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</si>
  <si>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</si>
  <si>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</si>
  <si>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</si>
  <si>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</si>
  <si>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</si>
  <si>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</si>
  <si>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</si>
  <si>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</si>
  <si>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</si>
  <si>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>кол-во предпр без малых пред и с/х</t>
  </si>
  <si>
    <t>Всего :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</si>
  <si>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</si>
  <si>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</si>
  <si>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</si>
  <si>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</si>
  <si>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</si>
  <si>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</si>
  <si>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</si>
  <si>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</si>
  <si>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</si>
  <si>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</si>
  <si>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</si>
  <si>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</si>
  <si>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</si>
  <si>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</si>
  <si>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</si>
  <si>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</si>
  <si>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</si>
  <si>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</si>
  <si>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</si>
  <si>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</si>
  <si>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</si>
  <si>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</si>
  <si>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</si>
  <si>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</si>
  <si>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</si>
  <si>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</si>
  <si>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</si>
  <si>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</si>
  <si>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</si>
  <si>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</si>
  <si>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</si>
  <si>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</si>
  <si>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</si>
  <si>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</si>
  <si>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</si>
  <si>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</si>
  <si>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</si>
  <si>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</si>
  <si>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</si>
  <si>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</si>
  <si>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</si>
  <si>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</si>
  <si>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</si>
  <si>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</si>
  <si>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</si>
  <si>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</si>
  <si>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</si>
  <si>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</si>
  <si>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</si>
  <si>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</si>
  <si>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</si>
  <si>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</si>
  <si>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</si>
  <si>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</si>
  <si>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</si>
  <si>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</si>
  <si>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</si>
  <si>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</si>
  <si>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</si>
  <si>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</si>
  <si>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</si>
  <si>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</si>
  <si>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</si>
  <si>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</si>
  <si>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</si>
  <si>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</si>
  <si>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</si>
  <si>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</si>
  <si>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</si>
  <si>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</si>
  <si>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</si>
  <si>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</si>
  <si>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</si>
  <si>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</si>
  <si>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</si>
  <si>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</si>
  <si>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</si>
  <si>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</si>
  <si>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</si>
  <si>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</si>
  <si>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</si>
  <si>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</si>
  <si>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</si>
  <si>
    <t>Председателей цеховых профсоюзных организаций, профбюро</t>
  </si>
  <si>
    <t>Членов комитетов цеховых профсоюзных организаций, профбюро (без председателей)</t>
  </si>
  <si>
    <t>Первичная профсоюзная организация АООТ "Томская судоходная компания"</t>
  </si>
  <si>
    <t>ППО ОАО "Фармстандарт -Томскхимфарм"</t>
  </si>
  <si>
    <t>ППО АО "Томская судоходная компания"</t>
  </si>
  <si>
    <t>ППО ООО "Томский завод резиновой обуви"</t>
  </si>
  <si>
    <t>ППО АО "ТСК"</t>
  </si>
  <si>
    <t>ППО ОАО "Фармстандарт"</t>
  </si>
  <si>
    <t>ППО "ТЗРО"</t>
  </si>
  <si>
    <t>РОСПРОФПРОМ-ТОМСК</t>
  </si>
  <si>
    <t>Томская областная организация Общероссийского профсоюза работников жизнеобеспечения</t>
  </si>
  <si>
    <t>Профсоюз жизнеобеспечения</t>
  </si>
  <si>
    <t>Томская областная организация профсоюза работников строительства и промышленности строительных материалов</t>
  </si>
  <si>
    <t>Профсоюз строителей</t>
  </si>
  <si>
    <t>Томская областная организация Общероссийского профсоюза работников культуры</t>
  </si>
  <si>
    <t>Профсоюз культуры</t>
  </si>
  <si>
    <t>ППО НПО "Микроген" МЗ РФ в г.Томске НПО "Вирион"</t>
  </si>
  <si>
    <t>ППО "Вирион"</t>
  </si>
  <si>
    <t>ППО НПО "Вирион"</t>
  </si>
  <si>
    <t>Томская областная организация работников связи</t>
  </si>
  <si>
    <t>Томская областная организация Профсоюза аботников связи</t>
  </si>
  <si>
    <t>Профсоюз работников связи</t>
  </si>
  <si>
    <t>ППО ОАО "ТЭМЗ"</t>
  </si>
  <si>
    <t>ППО ОАО"ТЭМЗ"</t>
  </si>
  <si>
    <t>ТТО Нефтегазстройпрофсоюза</t>
  </si>
  <si>
    <t>ТТО нефтегазстройпрофсоюз</t>
  </si>
  <si>
    <t>Профсоюз госучреждений</t>
  </si>
  <si>
    <t>Профсоюз АПК</t>
  </si>
  <si>
    <t>АПК</t>
  </si>
  <si>
    <t>Наименование организации Союз организаций профсоюзов "Федерация профсоюзных организаций Томской области"</t>
  </si>
  <si>
    <t>Адрес г.Томск, пр.Ленина,55</t>
  </si>
  <si>
    <t>Ф.И.О. председателя Брекотнин Петр Зотьевич</t>
  </si>
  <si>
    <t>Профсоюз здравоохранения</t>
  </si>
  <si>
    <t>Здравоохранение</t>
  </si>
  <si>
    <t>Здравоохраненине</t>
  </si>
  <si>
    <t>Госучреждения</t>
  </si>
  <si>
    <t>Профсюз культуры</t>
  </si>
  <si>
    <t>ФИО,телефон исполнителя Цой Елена Викторовна 89095433398</t>
  </si>
  <si>
    <t>E-mail omr@fpoto.tomsk.ru</t>
  </si>
  <si>
    <t>Электропрофсоюз</t>
  </si>
  <si>
    <t>ППО НИИПП</t>
  </si>
  <si>
    <t>Профсоюз образования</t>
  </si>
  <si>
    <t>Профсоюз образования и науки</t>
  </si>
  <si>
    <t>Профсоюз лесной отрасли</t>
  </si>
  <si>
    <t>Профсоюз лесников</t>
  </si>
  <si>
    <t>Автотранспорт</t>
  </si>
  <si>
    <t>за 2022 год</t>
  </si>
  <si>
    <t>ФПО ТО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</si>
</sst>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%"/>
    <numFmt numFmtId="196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7" fontId="2" fillId="0" borderId="0" xfId="0" applyNumberFormat="1" applyFont="1" applyAlignment="1">
      <alignment vertical="center" wrapText="1"/>
    </xf>
    <xf numFmtId="18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7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187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4" fontId="2" fillId="34" borderId="15" xfId="0" applyNumberFormat="1" applyFont="1" applyFill="1" applyBorder="1" applyAlignment="1">
      <alignment horizontal="center" vertical="center"/>
    </xf>
    <xf numFmtId="186" fontId="2" fillId="9" borderId="10" xfId="0" applyNumberFormat="1" applyFont="1" applyFill="1" applyBorder="1" applyAlignment="1">
      <alignment horizontal="center" vertical="center"/>
    </xf>
    <xf numFmtId="187" fontId="3" fillId="9" borderId="10" xfId="0" applyNumberFormat="1" applyFont="1" applyFill="1" applyBorder="1" applyAlignment="1">
      <alignment horizontal="center" vertical="center"/>
    </xf>
    <xf numFmtId="187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7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7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7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7" fontId="6" fillId="35" borderId="10" xfId="0" applyNumberFormat="1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55" zoomScaleNormal="55" zoomScalePageLayoutView="0" workbookViewId="0" topLeftCell="A1">
      <selection activeCell="G32" sqref="G32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79" t="s">
        <v>18</v>
      </c>
      <c r="I2" s="79"/>
      <c r="J2" s="79"/>
    </row>
    <row r="3" spans="8:10" ht="12.75">
      <c r="H3" s="79" t="s">
        <v>141</v>
      </c>
      <c r="I3" s="79"/>
      <c r="J3" s="79"/>
    </row>
    <row r="4" spans="8:10" ht="12.75">
      <c r="H4" s="79" t="s">
        <v>153</v>
      </c>
      <c r="I4" s="79"/>
      <c r="J4" s="79"/>
    </row>
    <row r="5" spans="1:10" ht="19.5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5.2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22.5" customHeight="1">
      <c r="A7" s="80" t="s">
        <v>154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2.7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0.25" customHeight="1">
      <c r="A9" s="80" t="s">
        <v>201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61.5" customHeight="1">
      <c r="A10" s="79" t="s">
        <v>140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30" customHeight="1">
      <c r="A11" s="83" t="s">
        <v>20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5.5" customHeight="1">
      <c r="A12" s="38"/>
      <c r="B12" s="78" t="s">
        <v>184</v>
      </c>
      <c r="C12" s="78"/>
      <c r="D12" s="78"/>
      <c r="E12" s="78"/>
      <c r="F12" s="78"/>
      <c r="G12" s="78"/>
      <c r="H12" s="78"/>
      <c r="I12" s="78"/>
      <c r="J12" s="78"/>
    </row>
    <row r="13" spans="1:10" ht="25.5" customHeight="1">
      <c r="A13" s="38"/>
      <c r="B13" s="78" t="s">
        <v>185</v>
      </c>
      <c r="C13" s="78"/>
      <c r="D13" s="78"/>
      <c r="E13" s="78"/>
      <c r="F13" s="78"/>
      <c r="G13" s="78"/>
      <c r="H13" s="78"/>
      <c r="I13" s="78"/>
      <c r="J13" s="78"/>
    </row>
    <row r="14" spans="1:10" ht="25.5" customHeight="1">
      <c r="A14" s="38"/>
      <c r="B14" s="78" t="s">
        <v>186</v>
      </c>
      <c r="C14" s="78"/>
      <c r="D14" s="78"/>
      <c r="E14" s="78"/>
      <c r="F14" s="78"/>
      <c r="G14" s="78"/>
      <c r="H14" s="78"/>
      <c r="I14" s="78"/>
      <c r="J14" s="78"/>
    </row>
    <row r="15" spans="1:10" ht="25.5" customHeight="1">
      <c r="A15" s="38"/>
      <c r="B15" s="90" t="s">
        <v>192</v>
      </c>
      <c r="C15" s="90"/>
      <c r="D15" s="90"/>
      <c r="E15" s="90"/>
      <c r="F15" s="90"/>
      <c r="G15" s="90" t="s">
        <v>193</v>
      </c>
      <c r="H15" s="90"/>
      <c r="I15" s="90"/>
      <c r="J15" s="90"/>
    </row>
    <row r="16" spans="1:10" ht="26.25" customHeight="1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9" ht="27" customHeight="1">
      <c r="A17" s="81" t="s">
        <v>0</v>
      </c>
      <c r="B17" s="91" t="s">
        <v>27</v>
      </c>
      <c r="C17" s="91"/>
      <c r="D17" s="82" t="s">
        <v>1</v>
      </c>
      <c r="E17" s="82" t="s">
        <v>121</v>
      </c>
      <c r="F17" s="82" t="s">
        <v>122</v>
      </c>
      <c r="G17" s="84" t="s">
        <v>4</v>
      </c>
      <c r="H17" s="88" t="s">
        <v>2</v>
      </c>
      <c r="I17" s="89"/>
    </row>
    <row r="18" spans="1:9" ht="13.5" customHeight="1">
      <c r="A18" s="81"/>
      <c r="B18" s="91"/>
      <c r="C18" s="91"/>
      <c r="D18" s="82"/>
      <c r="E18" s="82"/>
      <c r="F18" s="82"/>
      <c r="G18" s="85"/>
      <c r="H18" s="82" t="s">
        <v>3</v>
      </c>
      <c r="I18" s="82"/>
    </row>
    <row r="19" spans="1:9" ht="42.75" customHeight="1">
      <c r="A19" s="81"/>
      <c r="B19" s="91"/>
      <c r="C19" s="91"/>
      <c r="D19" s="82"/>
      <c r="E19" s="82"/>
      <c r="F19" s="82"/>
      <c r="G19" s="86"/>
      <c r="H19" s="4" t="s">
        <v>5</v>
      </c>
      <c r="I19" s="4" t="s">
        <v>16</v>
      </c>
    </row>
    <row r="20" spans="1:9" ht="12.75">
      <c r="A20" s="40">
        <v>1</v>
      </c>
      <c r="B20" s="82">
        <v>2</v>
      </c>
      <c r="C20" s="82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87" t="s">
        <v>6</v>
      </c>
      <c r="C21" s="87"/>
      <c r="D21" s="17">
        <f>'свод разд2'!C88</f>
        <v>785</v>
      </c>
      <c r="E21" s="17">
        <f>'свод разд2'!D88</f>
        <v>13</v>
      </c>
      <c r="F21" s="17">
        <f>'свод разд2'!E88</f>
        <v>19</v>
      </c>
      <c r="G21" s="17">
        <f>'свод разд2'!F88</f>
        <v>817</v>
      </c>
      <c r="H21" s="74" t="s">
        <v>7</v>
      </c>
      <c r="I21" s="74" t="s">
        <v>7</v>
      </c>
    </row>
    <row r="22" spans="1:9" ht="27" customHeight="1">
      <c r="A22" s="40"/>
      <c r="B22" s="120" t="s">
        <v>3</v>
      </c>
      <c r="C22" s="120"/>
      <c r="D22" s="74" t="s">
        <v>7</v>
      </c>
      <c r="E22" s="74" t="s">
        <v>7</v>
      </c>
      <c r="F22" s="74" t="s">
        <v>7</v>
      </c>
      <c r="G22" s="74" t="s">
        <v>7</v>
      </c>
      <c r="H22" s="74" t="s">
        <v>7</v>
      </c>
      <c r="I22" s="74" t="s">
        <v>7</v>
      </c>
    </row>
    <row r="23" spans="1:9" ht="37.5" customHeight="1">
      <c r="A23" s="39" t="s">
        <v>72</v>
      </c>
      <c r="B23" s="87" t="s">
        <v>73</v>
      </c>
      <c r="C23" s="87"/>
      <c r="D23" s="17">
        <f>'свод разд2'!G88</f>
        <v>190</v>
      </c>
      <c r="E23" s="17">
        <f>'свод разд2'!H88</f>
        <v>1</v>
      </c>
      <c r="F23" s="17">
        <f>'свод разд2'!I88</f>
        <v>9</v>
      </c>
      <c r="G23" s="17">
        <f>'свод разд2'!J88</f>
        <v>200</v>
      </c>
      <c r="H23" s="74" t="s">
        <v>7</v>
      </c>
      <c r="I23" s="74" t="s">
        <v>7</v>
      </c>
    </row>
    <row r="24" spans="1:9" ht="33.75" customHeight="1">
      <c r="A24" s="39" t="s">
        <v>75</v>
      </c>
      <c r="B24" s="87" t="s">
        <v>74</v>
      </c>
      <c r="C24" s="87" t="s">
        <v>8</v>
      </c>
      <c r="D24" s="74" t="s">
        <v>7</v>
      </c>
      <c r="E24" s="17">
        <f>'свод разд2'!K88</f>
        <v>7</v>
      </c>
      <c r="F24" s="17">
        <f>'свод разд2'!L88</f>
        <v>4</v>
      </c>
      <c r="G24" s="17">
        <f>'свод разд2'!M88</f>
        <v>11</v>
      </c>
      <c r="H24" s="74" t="s">
        <v>7</v>
      </c>
      <c r="I24" s="74" t="s">
        <v>7</v>
      </c>
    </row>
    <row r="25" spans="1:9" ht="40.5" customHeight="1">
      <c r="A25" s="39" t="s">
        <v>76</v>
      </c>
      <c r="B25" s="87" t="s">
        <v>9</v>
      </c>
      <c r="C25" s="87" t="s">
        <v>9</v>
      </c>
      <c r="D25" s="17">
        <f>'свод разд2'!N88</f>
        <v>11</v>
      </c>
      <c r="E25" s="17">
        <f>'свод разд2'!O88</f>
        <v>0</v>
      </c>
      <c r="F25" s="17">
        <f>'свод разд2'!P88</f>
        <v>0</v>
      </c>
      <c r="G25" s="17">
        <f>'свод разд2'!Q88</f>
        <v>11</v>
      </c>
      <c r="H25" s="74" t="s">
        <v>7</v>
      </c>
      <c r="I25" s="74" t="s">
        <v>7</v>
      </c>
    </row>
    <row r="26" spans="1:9" ht="27" customHeight="1">
      <c r="A26" s="39" t="s">
        <v>77</v>
      </c>
      <c r="B26" s="87" t="s">
        <v>10</v>
      </c>
      <c r="C26" s="87" t="s">
        <v>10</v>
      </c>
      <c r="D26" s="17">
        <f>'свод разд2'!R88</f>
        <v>103150</v>
      </c>
      <c r="E26" s="17">
        <f>'свод разд2'!S88</f>
        <v>10081</v>
      </c>
      <c r="F26" s="17">
        <f>'свод разд2'!T88</f>
        <v>1374</v>
      </c>
      <c r="G26" s="17">
        <f>'свод разд2'!U88</f>
        <v>114525</v>
      </c>
      <c r="H26" s="17">
        <f>'свод разд2'!V88</f>
        <v>73259</v>
      </c>
      <c r="I26" s="17">
        <f>'свод разд2'!W88</f>
        <v>27867</v>
      </c>
    </row>
    <row r="27" spans="1:9" ht="27" customHeight="1">
      <c r="A27" s="39" t="s">
        <v>78</v>
      </c>
      <c r="B27" s="87" t="s">
        <v>11</v>
      </c>
      <c r="C27" s="87" t="s">
        <v>11</v>
      </c>
      <c r="D27" s="17">
        <f>'свод разд2'!X88</f>
        <v>53306</v>
      </c>
      <c r="E27" s="17">
        <f>'свод разд2'!Z88</f>
        <v>7045</v>
      </c>
      <c r="F27" s="17">
        <f>'свод разд2'!AB88</f>
        <v>553</v>
      </c>
      <c r="G27" s="17">
        <f>'свод разд2'!AD88</f>
        <v>60904</v>
      </c>
      <c r="H27" s="17">
        <f>'свод разд2'!AF88</f>
        <v>41011</v>
      </c>
      <c r="I27" s="17">
        <f>'свод разд2'!AG88</f>
        <v>14282</v>
      </c>
    </row>
    <row r="28" spans="1:9" ht="27" customHeight="1">
      <c r="A28" s="39" t="s">
        <v>79</v>
      </c>
      <c r="B28" s="87" t="s">
        <v>12</v>
      </c>
      <c r="C28" s="87" t="s">
        <v>12</v>
      </c>
      <c r="D28" s="17">
        <f>'свод разд2'!AH88</f>
        <v>4308</v>
      </c>
      <c r="E28" s="17">
        <f>'свод разд2'!AI88</f>
        <v>321</v>
      </c>
      <c r="F28" s="17">
        <f>'свод разд2'!AJ88</f>
        <v>28</v>
      </c>
      <c r="G28" s="17">
        <f>'свод разд2'!AK88</f>
        <v>4657</v>
      </c>
      <c r="H28" s="17">
        <f>'свод разд2'!AL88</f>
        <v>2776</v>
      </c>
      <c r="I28" s="17">
        <f>'свод разд2'!AM88</f>
        <v>1738</v>
      </c>
    </row>
    <row r="29" spans="1:9" ht="27" customHeight="1">
      <c r="A29" s="39" t="s">
        <v>80</v>
      </c>
      <c r="B29" s="87" t="s">
        <v>81</v>
      </c>
      <c r="C29" s="87" t="s">
        <v>13</v>
      </c>
      <c r="D29" s="74" t="s">
        <v>7</v>
      </c>
      <c r="E29" s="17">
        <f>'свод разд2'!AN88</f>
        <v>40926</v>
      </c>
      <c r="F29" s="17">
        <f>'свод разд2'!AO88</f>
        <v>2455</v>
      </c>
      <c r="G29" s="17">
        <f>'свод разд2'!AP88</f>
        <v>43381</v>
      </c>
      <c r="H29" s="17">
        <f>'свод разд2'!AQ88</f>
        <v>26757</v>
      </c>
      <c r="I29" s="17">
        <f>'свод разд2'!AR88</f>
        <v>43381</v>
      </c>
    </row>
    <row r="30" spans="1:9" ht="27" customHeight="1">
      <c r="A30" s="39" t="s">
        <v>82</v>
      </c>
      <c r="B30" s="87" t="s">
        <v>11</v>
      </c>
      <c r="C30" s="87" t="s">
        <v>11</v>
      </c>
      <c r="D30" s="74" t="s">
        <v>7</v>
      </c>
      <c r="E30" s="17">
        <f>'свод разд2'!AS88</f>
        <v>31955</v>
      </c>
      <c r="F30" s="17">
        <f>'свод разд2'!AU88</f>
        <v>2055</v>
      </c>
      <c r="G30" s="17">
        <f>'свод разд2'!AW88</f>
        <v>34010</v>
      </c>
      <c r="H30" s="17">
        <f>'свод разд2'!AY88</f>
        <v>21077</v>
      </c>
      <c r="I30" s="17">
        <f>'свод разд2'!AZ88</f>
        <v>34010</v>
      </c>
    </row>
    <row r="31" spans="1:9" ht="27" customHeight="1">
      <c r="A31" s="39" t="s">
        <v>83</v>
      </c>
      <c r="B31" s="87" t="s">
        <v>12</v>
      </c>
      <c r="C31" s="87" t="s">
        <v>12</v>
      </c>
      <c r="D31" s="74" t="s">
        <v>7</v>
      </c>
      <c r="E31" s="17">
        <f>'свод разд2'!BA88</f>
        <v>8069</v>
      </c>
      <c r="F31" s="17">
        <f>'свод разд2'!BB88</f>
        <v>571</v>
      </c>
      <c r="G31" s="17">
        <f>'свод разд2'!BC88</f>
        <v>8640</v>
      </c>
      <c r="H31" s="17">
        <f>'свод разд2'!BD88</f>
        <v>5258</v>
      </c>
      <c r="I31" s="17">
        <f>'свод разд2'!BE88</f>
        <v>8640</v>
      </c>
    </row>
    <row r="32" spans="1:9" ht="27" customHeight="1">
      <c r="A32" s="39" t="s">
        <v>85</v>
      </c>
      <c r="B32" s="87" t="s">
        <v>84</v>
      </c>
      <c r="C32" s="87" t="s">
        <v>14</v>
      </c>
      <c r="D32" s="17">
        <f>'свод разд2'!BF88</f>
        <v>103150</v>
      </c>
      <c r="E32" s="17">
        <f>'свод разд2'!BG88</f>
        <v>51007</v>
      </c>
      <c r="F32" s="17">
        <f>'свод разд2'!BH88</f>
        <v>3829</v>
      </c>
      <c r="G32" s="17">
        <f>'свод разд2'!BI88</f>
        <v>157986</v>
      </c>
      <c r="H32" s="17">
        <f>'свод разд2'!BJ88</f>
        <v>100016</v>
      </c>
      <c r="I32" s="17">
        <f>'свод разд2'!BK88</f>
        <v>71248</v>
      </c>
    </row>
    <row r="33" spans="1:9" ht="27" customHeight="1">
      <c r="A33" s="39" t="s">
        <v>86</v>
      </c>
      <c r="B33" s="87" t="s">
        <v>11</v>
      </c>
      <c r="C33" s="87" t="s">
        <v>11</v>
      </c>
      <c r="D33" s="17">
        <f>'свод разд2'!BL88</f>
        <v>53306</v>
      </c>
      <c r="E33" s="17">
        <f>'свод разд2'!BM88</f>
        <v>39000</v>
      </c>
      <c r="F33" s="17">
        <f>'свод разд2'!BN88</f>
        <v>2608</v>
      </c>
      <c r="G33" s="17">
        <f>'свод разд2'!BO88</f>
        <v>94914</v>
      </c>
      <c r="H33" s="17">
        <f>'свод разд2'!BP88</f>
        <v>62088</v>
      </c>
      <c r="I33" s="17">
        <f>'свод разд2'!BQ88</f>
        <v>48292</v>
      </c>
    </row>
    <row r="34" spans="1:9" ht="31.5" customHeight="1">
      <c r="A34" s="39" t="s">
        <v>88</v>
      </c>
      <c r="B34" s="87" t="s">
        <v>87</v>
      </c>
      <c r="C34" s="87" t="s">
        <v>15</v>
      </c>
      <c r="D34" s="33">
        <f>'свод разд2'!BR88</f>
        <v>51.67813863305865</v>
      </c>
      <c r="E34" s="33">
        <f>'свод разд2'!BS88</f>
        <v>76.46009371262768</v>
      </c>
      <c r="F34" s="33">
        <f>'свод разд2'!BT88</f>
        <v>68.11177853225385</v>
      </c>
      <c r="G34" s="33">
        <f>'свод разд2'!BU88</f>
        <v>60.07747521932323</v>
      </c>
      <c r="H34" s="33">
        <f>'свод разд2'!BV88</f>
        <v>62.07806750919853</v>
      </c>
      <c r="I34" s="33">
        <f>'свод разд2'!BW88</f>
        <v>67.78014821468673</v>
      </c>
    </row>
    <row r="35" spans="1:9" ht="31.5" customHeight="1">
      <c r="A35" s="39" t="s">
        <v>89</v>
      </c>
      <c r="B35" s="87" t="s">
        <v>22</v>
      </c>
      <c r="C35" s="87" t="s">
        <v>22</v>
      </c>
      <c r="D35" s="17">
        <f>'свод разд2'!BX88</f>
        <v>4116</v>
      </c>
      <c r="E35" s="17">
        <f>'свод разд2'!BY88</f>
        <v>1006</v>
      </c>
      <c r="F35" s="17">
        <f>'свод разд2'!BZ88</f>
        <v>16</v>
      </c>
      <c r="G35" s="17">
        <f>'свод разд2'!CA88</f>
        <v>5138</v>
      </c>
      <c r="H35" s="17">
        <f>'свод разд2'!CB88</f>
        <v>4012</v>
      </c>
      <c r="I35" s="74" t="str">
        <f>'свод разд2'!CC88</f>
        <v>*</v>
      </c>
    </row>
    <row r="36" spans="1:9" ht="31.5" customHeight="1">
      <c r="A36" s="39" t="s">
        <v>96</v>
      </c>
      <c r="B36" s="92" t="s">
        <v>142</v>
      </c>
      <c r="C36" s="93"/>
      <c r="D36" s="17">
        <f>'свод разд2'!CD88</f>
        <v>139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139</v>
      </c>
      <c r="H36" s="17">
        <f>'свод разд2'!CH88</f>
        <v>112</v>
      </c>
      <c r="I36" s="17">
        <f>'свод разд2'!CI88</f>
        <v>120</v>
      </c>
    </row>
    <row r="37" spans="1:9" ht="27" customHeight="1">
      <c r="A37" s="39" t="s">
        <v>143</v>
      </c>
      <c r="B37" s="87" t="s">
        <v>23</v>
      </c>
      <c r="C37" s="87" t="s">
        <v>23</v>
      </c>
      <c r="D37" s="41">
        <f>'свод разд2'!CJ88</f>
        <v>57561</v>
      </c>
      <c r="E37" s="41">
        <f>'свод разд2'!CK88</f>
        <v>40006</v>
      </c>
      <c r="F37" s="41">
        <f>'свод разд2'!CL88</f>
        <v>2624</v>
      </c>
      <c r="G37" s="41">
        <f>'свод разд2'!CM88</f>
        <v>100191</v>
      </c>
      <c r="H37" s="41">
        <f>'свод разд2'!CN88</f>
        <v>66212</v>
      </c>
      <c r="I37" s="41">
        <f>'свод разд2'!CO88</f>
        <v>48412</v>
      </c>
    </row>
    <row r="38" spans="1:9" ht="27" customHeight="1">
      <c r="A38" s="40" t="s">
        <v>98</v>
      </c>
      <c r="B38" s="87" t="s">
        <v>24</v>
      </c>
      <c r="C38" s="87" t="s">
        <v>24</v>
      </c>
      <c r="D38" s="17">
        <f>'свод разд2'!CP88</f>
        <v>950</v>
      </c>
      <c r="E38" s="17">
        <f>'свод разд2'!CQ88</f>
        <v>738</v>
      </c>
      <c r="F38" s="17">
        <f>'свод разд2'!CR88</f>
        <v>305</v>
      </c>
      <c r="G38" s="17">
        <f>'свод разд2'!CS88</f>
        <v>1993</v>
      </c>
      <c r="H38" s="17">
        <f>'свод разд2'!CT88</f>
        <v>1081</v>
      </c>
      <c r="I38" s="17">
        <f>'свод разд2'!CU88</f>
        <v>1009</v>
      </c>
    </row>
    <row r="39" spans="1:9" ht="27" customHeight="1">
      <c r="A39" s="40" t="s">
        <v>99</v>
      </c>
      <c r="B39" s="87" t="s">
        <v>25</v>
      </c>
      <c r="C39" s="87" t="s">
        <v>25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95" t="s">
        <v>36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24.75" customHeight="1">
      <c r="A41" s="96" t="s">
        <v>0</v>
      </c>
      <c r="B41" s="97" t="s">
        <v>27</v>
      </c>
      <c r="C41" s="97"/>
      <c r="D41" s="97"/>
      <c r="E41" s="97"/>
      <c r="F41" s="97"/>
      <c r="G41" s="98" t="s">
        <v>28</v>
      </c>
      <c r="H41" s="98" t="s">
        <v>26</v>
      </c>
      <c r="I41" s="98"/>
      <c r="J41" s="98"/>
    </row>
    <row r="42" spans="1:10" ht="38.25">
      <c r="A42" s="96"/>
      <c r="B42" s="97"/>
      <c r="C42" s="97"/>
      <c r="D42" s="97"/>
      <c r="E42" s="97"/>
      <c r="F42" s="97"/>
      <c r="G42" s="98"/>
      <c r="H42" s="2" t="s">
        <v>29</v>
      </c>
      <c r="I42" s="2" t="s">
        <v>5</v>
      </c>
      <c r="J42" s="42" t="s">
        <v>16</v>
      </c>
    </row>
    <row r="43" spans="1:10" ht="12.75">
      <c r="A43" s="40">
        <v>1</v>
      </c>
      <c r="B43" s="82">
        <v>2</v>
      </c>
      <c r="C43" s="82"/>
      <c r="D43" s="82"/>
      <c r="E43" s="82"/>
      <c r="F43" s="82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87" t="s">
        <v>30</v>
      </c>
      <c r="C44" s="87"/>
      <c r="D44" s="87"/>
      <c r="E44" s="87"/>
      <c r="F44" s="87"/>
      <c r="G44" s="17">
        <f>'Свод разд 3'!C87</f>
        <v>817</v>
      </c>
      <c r="H44" s="17">
        <f>'Свод разд 3'!D87</f>
        <v>31</v>
      </c>
      <c r="I44" s="17">
        <f>'Свод разд 3'!E87</f>
        <v>719</v>
      </c>
      <c r="J44" s="17">
        <f>'Свод разд 3'!F87</f>
        <v>93</v>
      </c>
    </row>
    <row r="45" spans="1:10" ht="27" customHeight="1">
      <c r="A45" s="40"/>
      <c r="B45" s="75" t="s">
        <v>150</v>
      </c>
      <c r="C45" s="76"/>
      <c r="D45" s="76"/>
      <c r="E45" s="76"/>
      <c r="F45" s="77"/>
      <c r="G45" s="74" t="s">
        <v>7</v>
      </c>
      <c r="H45" s="74" t="s">
        <v>7</v>
      </c>
      <c r="I45" s="74" t="s">
        <v>7</v>
      </c>
      <c r="J45" s="74" t="s">
        <v>7</v>
      </c>
    </row>
    <row r="46" spans="1:10" ht="39.75" customHeight="1">
      <c r="A46" s="40" t="s">
        <v>72</v>
      </c>
      <c r="B46" s="87" t="s">
        <v>151</v>
      </c>
      <c r="C46" s="87"/>
      <c r="D46" s="87"/>
      <c r="E46" s="87"/>
      <c r="F46" s="87"/>
      <c r="G46" s="17">
        <f>'Свод разд 3'!G87</f>
        <v>608</v>
      </c>
      <c r="H46" s="17">
        <f>'Свод разд 3'!H87</f>
        <v>25</v>
      </c>
      <c r="I46" s="17">
        <f>'Свод разд 3'!I87</f>
        <v>543</v>
      </c>
      <c r="J46" s="17">
        <f>'Свод разд 3'!J87</f>
        <v>35</v>
      </c>
    </row>
    <row r="47" spans="1:12" ht="27" customHeight="1">
      <c r="A47" s="40" t="s">
        <v>75</v>
      </c>
      <c r="B47" s="87" t="s">
        <v>90</v>
      </c>
      <c r="C47" s="87"/>
      <c r="D47" s="87"/>
      <c r="E47" s="87"/>
      <c r="F47" s="87"/>
      <c r="G47" s="17">
        <f>'Свод разд 3'!K87</f>
        <v>11</v>
      </c>
      <c r="H47" s="17">
        <f>'Свод разд 3'!L87</f>
        <v>6</v>
      </c>
      <c r="I47" s="17">
        <f>'Свод разд 3'!M87</f>
        <v>8</v>
      </c>
      <c r="J47" s="17">
        <f>'Свод разд 3'!N87</f>
        <v>10</v>
      </c>
      <c r="L47" s="29"/>
    </row>
    <row r="48" spans="1:12" ht="27" customHeight="1">
      <c r="A48" s="39" t="s">
        <v>91</v>
      </c>
      <c r="B48" s="92" t="s">
        <v>149</v>
      </c>
      <c r="C48" s="94"/>
      <c r="D48" s="94"/>
      <c r="E48" s="94"/>
      <c r="F48" s="93"/>
      <c r="G48" s="17">
        <f>'Свод разд 3'!O87</f>
        <v>198</v>
      </c>
      <c r="H48" s="17">
        <f>'Свод разд 3'!P87</f>
        <v>0</v>
      </c>
      <c r="I48" s="17">
        <f>'Свод разд 3'!Q87</f>
        <v>168</v>
      </c>
      <c r="J48" s="17">
        <f>'Свод разд 3'!R87</f>
        <v>48</v>
      </c>
      <c r="L48" s="29"/>
    </row>
    <row r="49" spans="1:10" ht="27" customHeight="1">
      <c r="A49" s="39" t="s">
        <v>76</v>
      </c>
      <c r="B49" s="92" t="s">
        <v>31</v>
      </c>
      <c r="C49" s="94"/>
      <c r="D49" s="94"/>
      <c r="E49" s="94"/>
      <c r="F49" s="93"/>
      <c r="G49" s="17">
        <f>'Свод разд 3'!S87</f>
        <v>3206</v>
      </c>
      <c r="H49" s="17">
        <f>'Свод разд 3'!T87</f>
        <v>15</v>
      </c>
      <c r="I49" s="17">
        <f>'Свод разд 3'!U87</f>
        <v>2358</v>
      </c>
      <c r="J49" s="17">
        <f>'Свод разд 3'!V87</f>
        <v>636</v>
      </c>
    </row>
    <row r="50" spans="1:10" ht="27" customHeight="1">
      <c r="A50" s="39" t="s">
        <v>77</v>
      </c>
      <c r="B50" s="92" t="s">
        <v>32</v>
      </c>
      <c r="C50" s="94"/>
      <c r="D50" s="94"/>
      <c r="E50" s="94"/>
      <c r="F50" s="93"/>
      <c r="G50" s="17">
        <f>'Свод разд 3'!W87</f>
        <v>4727</v>
      </c>
      <c r="H50" s="17">
        <f>'Свод разд 3'!X87</f>
        <v>6</v>
      </c>
      <c r="I50" s="17">
        <f>'Свод разд 3'!Y87</f>
        <v>3620</v>
      </c>
      <c r="J50" s="17">
        <f>'Свод разд 3'!Z87</f>
        <v>1395</v>
      </c>
    </row>
    <row r="51" spans="1:10" ht="27" customHeight="1">
      <c r="A51" s="39" t="s">
        <v>78</v>
      </c>
      <c r="B51" s="92" t="s">
        <v>33</v>
      </c>
      <c r="C51" s="94"/>
      <c r="D51" s="94"/>
      <c r="E51" s="94"/>
      <c r="F51" s="93"/>
      <c r="G51" s="17">
        <f>'Свод разд 3'!AA87</f>
        <v>1927</v>
      </c>
      <c r="H51" s="17">
        <f>'Свод разд 3'!AB87</f>
        <v>0</v>
      </c>
      <c r="I51" s="17">
        <f>'Свод разд 3'!AC87</f>
        <v>1591</v>
      </c>
      <c r="J51" s="17">
        <f>'Свод разд 3'!AD87</f>
        <v>404</v>
      </c>
    </row>
    <row r="52" spans="1:12" ht="27" customHeight="1">
      <c r="A52" s="39" t="s">
        <v>80</v>
      </c>
      <c r="B52" s="99" t="s">
        <v>155</v>
      </c>
      <c r="C52" s="100"/>
      <c r="D52" s="100"/>
      <c r="E52" s="100"/>
      <c r="F52" s="101"/>
      <c r="G52" s="17">
        <f>'Свод разд 3'!AE87</f>
        <v>339</v>
      </c>
      <c r="H52" s="17">
        <f>'Свод разд 3'!AF87</f>
        <v>0</v>
      </c>
      <c r="I52" s="17">
        <f>'Свод разд 3'!AG87</f>
        <v>226</v>
      </c>
      <c r="J52" s="17">
        <f>'Свод разд 3'!AH87</f>
        <v>58</v>
      </c>
      <c r="L52" s="29"/>
    </row>
    <row r="53" spans="1:10" ht="27" customHeight="1">
      <c r="A53" s="39" t="s">
        <v>82</v>
      </c>
      <c r="B53" s="99" t="s">
        <v>156</v>
      </c>
      <c r="C53" s="100"/>
      <c r="D53" s="100"/>
      <c r="E53" s="100"/>
      <c r="F53" s="101"/>
      <c r="G53" s="17">
        <f>'Свод разд 3'!AI87</f>
        <v>2534</v>
      </c>
      <c r="H53" s="17">
        <f>'Свод разд 3'!AJ87</f>
        <v>0</v>
      </c>
      <c r="I53" s="17">
        <f>'Свод разд 3'!AK87</f>
        <v>1687</v>
      </c>
      <c r="J53" s="17">
        <f>'Свод разд 3'!AL87</f>
        <v>949</v>
      </c>
    </row>
    <row r="54" spans="1:10" ht="27" customHeight="1">
      <c r="A54" s="39" t="s">
        <v>85</v>
      </c>
      <c r="B54" s="92" t="s">
        <v>35</v>
      </c>
      <c r="C54" s="94"/>
      <c r="D54" s="94"/>
      <c r="E54" s="94"/>
      <c r="F54" s="93"/>
      <c r="G54" s="17">
        <f>'Свод разд 3'!AM87</f>
        <v>2869</v>
      </c>
      <c r="H54" s="17">
        <f>'Свод разд 3'!AN87</f>
        <v>0</v>
      </c>
      <c r="I54" s="17">
        <f>'Свод разд 3'!AO87</f>
        <v>2001</v>
      </c>
      <c r="J54" s="17">
        <f>'Свод разд 3'!AP87</f>
        <v>1143</v>
      </c>
    </row>
    <row r="55" spans="1:10" ht="27" customHeight="1">
      <c r="A55" s="39" t="s">
        <v>86</v>
      </c>
      <c r="B55" s="92" t="s">
        <v>93</v>
      </c>
      <c r="C55" s="94"/>
      <c r="D55" s="94"/>
      <c r="E55" s="94"/>
      <c r="F55" s="93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88</v>
      </c>
      <c r="B56" s="92" t="s">
        <v>94</v>
      </c>
      <c r="C56" s="94"/>
      <c r="D56" s="94"/>
      <c r="E56" s="94"/>
      <c r="F56" s="93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89</v>
      </c>
      <c r="B57" s="92" t="s">
        <v>95</v>
      </c>
      <c r="C57" s="94"/>
      <c r="D57" s="94"/>
      <c r="E57" s="94"/>
      <c r="F57" s="93"/>
      <c r="G57" s="17">
        <f>'Свод разд 3'!AY87</f>
        <v>33</v>
      </c>
      <c r="H57" s="17">
        <f>'Свод разд 3'!AZ87</f>
        <v>7</v>
      </c>
      <c r="I57" s="17">
        <f>'Свод разд 3'!BA87</f>
        <v>18</v>
      </c>
      <c r="J57" s="17">
        <f>'Свод разд 3'!BB87</f>
        <v>4</v>
      </c>
    </row>
    <row r="58" spans="1:10" ht="27" customHeight="1">
      <c r="A58" s="39" t="s">
        <v>96</v>
      </c>
      <c r="B58" s="92" t="s">
        <v>97</v>
      </c>
      <c r="C58" s="94"/>
      <c r="D58" s="94"/>
      <c r="E58" s="94"/>
      <c r="F58" s="93"/>
      <c r="G58" s="17">
        <f>'Свод разд 3'!BC87</f>
        <v>5</v>
      </c>
      <c r="H58" s="17">
        <f>'Свод разд 3'!BD87</f>
        <v>5</v>
      </c>
      <c r="I58" s="17">
        <f>'Свод разд 3'!BE87</f>
        <v>5</v>
      </c>
      <c r="J58" s="17">
        <f>'Свод разд 3'!BF87</f>
        <v>0</v>
      </c>
    </row>
    <row r="59" spans="1:10" ht="33" customHeight="1">
      <c r="A59" s="39">
        <v>12</v>
      </c>
      <c r="B59" s="92" t="s">
        <v>145</v>
      </c>
      <c r="C59" s="94"/>
      <c r="D59" s="94"/>
      <c r="E59" s="94"/>
      <c r="F59" s="93"/>
      <c r="G59" s="17">
        <f>'Свод разд 3'!BG87</f>
        <v>13</v>
      </c>
      <c r="H59" s="17">
        <f>'Свод разд 3'!BH87</f>
        <v>12</v>
      </c>
      <c r="I59" s="17">
        <f>'Свод разд 3'!BI87</f>
        <v>6</v>
      </c>
      <c r="J59" s="17">
        <f>'Свод разд 3'!BJ87</f>
        <v>0</v>
      </c>
    </row>
    <row r="60" spans="1:10" ht="33" customHeight="1">
      <c r="A60" s="39" t="s">
        <v>98</v>
      </c>
      <c r="B60" s="92" t="s">
        <v>147</v>
      </c>
      <c r="C60" s="94"/>
      <c r="D60" s="94"/>
      <c r="E60" s="94"/>
      <c r="F60" s="93"/>
      <c r="G60" s="17">
        <f>'Свод разд 3'!BK87</f>
        <v>23</v>
      </c>
      <c r="H60" s="17">
        <f>'Свод разд 3'!BL87</f>
        <v>23</v>
      </c>
      <c r="I60" s="17">
        <f>'Свод разд 3'!BM87</f>
        <v>19</v>
      </c>
      <c r="J60" s="17">
        <f>'Свод разд 3'!BN87</f>
        <v>2</v>
      </c>
    </row>
    <row r="61" spans="1:10" ht="27" customHeight="1">
      <c r="A61" s="39" t="s">
        <v>99</v>
      </c>
      <c r="B61" s="92" t="s">
        <v>100</v>
      </c>
      <c r="C61" s="94"/>
      <c r="D61" s="94"/>
      <c r="E61" s="94"/>
      <c r="F61" s="93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101</v>
      </c>
      <c r="B62" s="92" t="s">
        <v>102</v>
      </c>
      <c r="C62" s="94"/>
      <c r="D62" s="94"/>
      <c r="E62" s="94"/>
      <c r="F62" s="93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103</v>
      </c>
      <c r="B63" s="92" t="s">
        <v>104</v>
      </c>
      <c r="C63" s="94"/>
      <c r="D63" s="94"/>
      <c r="E63" s="94"/>
      <c r="F63" s="93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106</v>
      </c>
      <c r="B64" s="87" t="s">
        <v>105</v>
      </c>
      <c r="C64" s="87"/>
      <c r="D64" s="87"/>
      <c r="E64" s="87"/>
      <c r="F64" s="87"/>
      <c r="G64" s="17">
        <f>'Свод разд 3'!CA87</f>
        <v>1</v>
      </c>
      <c r="H64" s="17">
        <f>'Свод разд 3'!CB87</f>
        <v>1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107</v>
      </c>
      <c r="B65" s="87" t="s">
        <v>108</v>
      </c>
      <c r="C65" s="87"/>
      <c r="D65" s="87"/>
      <c r="E65" s="87"/>
      <c r="F65" s="87"/>
      <c r="G65" s="17">
        <f>'Свод разд 3'!CE87</f>
        <v>11</v>
      </c>
      <c r="H65" s="17">
        <f>'Свод разд 3'!CF87</f>
        <v>11</v>
      </c>
      <c r="I65" s="17">
        <f>'Свод разд 3'!CG87</f>
        <v>7</v>
      </c>
      <c r="J65" s="17">
        <f>'Свод разд 3'!CH87</f>
        <v>1</v>
      </c>
    </row>
    <row r="66" spans="1:10" ht="27" customHeight="1">
      <c r="A66" s="40" t="s">
        <v>146</v>
      </c>
      <c r="B66" s="87" t="s">
        <v>109</v>
      </c>
      <c r="C66" s="87"/>
      <c r="D66" s="87"/>
      <c r="E66" s="87"/>
      <c r="F66" s="87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49</v>
      </c>
    </row>
    <row r="68" spans="1:10" ht="63" customHeight="1">
      <c r="A68" s="95" t="s">
        <v>110</v>
      </c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20.25" customHeight="1">
      <c r="A69" s="96" t="s">
        <v>37</v>
      </c>
      <c r="B69" s="97" t="s">
        <v>27</v>
      </c>
      <c r="C69" s="97"/>
      <c r="D69" s="97"/>
      <c r="E69" s="97"/>
      <c r="F69" s="97"/>
      <c r="G69" s="98" t="s">
        <v>38</v>
      </c>
      <c r="H69" s="98"/>
      <c r="I69" s="98"/>
      <c r="J69" s="98"/>
    </row>
    <row r="70" spans="1:10" ht="13.5" customHeight="1">
      <c r="A70" s="96"/>
      <c r="B70" s="97"/>
      <c r="C70" s="97"/>
      <c r="D70" s="97"/>
      <c r="E70" s="97"/>
      <c r="F70" s="97"/>
      <c r="G70" s="104" t="s">
        <v>4</v>
      </c>
      <c r="H70" s="104" t="s">
        <v>39</v>
      </c>
      <c r="I70" s="104"/>
      <c r="J70" s="104"/>
    </row>
    <row r="71" spans="1:10" ht="140.25" customHeight="1">
      <c r="A71" s="96"/>
      <c r="B71" s="97"/>
      <c r="C71" s="97"/>
      <c r="D71" s="97"/>
      <c r="E71" s="97"/>
      <c r="F71" s="97"/>
      <c r="G71" s="104"/>
      <c r="H71" s="63" t="s">
        <v>134</v>
      </c>
      <c r="I71" s="63" t="s">
        <v>135</v>
      </c>
      <c r="J71" s="63" t="s">
        <v>136</v>
      </c>
    </row>
    <row r="72" spans="1:10" ht="12.75">
      <c r="A72" s="40">
        <v>1</v>
      </c>
      <c r="B72" s="82">
        <v>2</v>
      </c>
      <c r="C72" s="82"/>
      <c r="D72" s="82"/>
      <c r="E72" s="82"/>
      <c r="F72" s="82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105" t="s">
        <v>40</v>
      </c>
      <c r="C73" s="105"/>
      <c r="D73" s="105"/>
      <c r="E73" s="105"/>
      <c r="F73" s="105"/>
      <c r="G73" s="17">
        <f>SUM(G74:G79)</f>
        <v>90</v>
      </c>
      <c r="H73" s="17">
        <f>SUM(H74:H79)</f>
        <v>81</v>
      </c>
      <c r="I73" s="17">
        <f>SUM(I74:I79)</f>
        <v>9</v>
      </c>
      <c r="J73" s="17">
        <f>SUM(J74:J79)</f>
        <v>0</v>
      </c>
    </row>
    <row r="74" spans="1:10" ht="30" customHeight="1">
      <c r="A74" s="40" t="s">
        <v>72</v>
      </c>
      <c r="B74" s="106" t="s">
        <v>26</v>
      </c>
      <c r="C74" s="103" t="s">
        <v>41</v>
      </c>
      <c r="D74" s="103"/>
      <c r="E74" s="103"/>
      <c r="F74" s="103"/>
      <c r="G74" s="17">
        <f aca="true" t="shared" si="0" ref="G74:G79">H74+I74+J74</f>
        <v>41</v>
      </c>
      <c r="H74" s="17">
        <f>'Свод разд 4'!H88</f>
        <v>39</v>
      </c>
      <c r="I74" s="17">
        <f>'Свод разд 4'!I88</f>
        <v>2</v>
      </c>
      <c r="J74" s="17">
        <f>'Свод разд 4'!J88</f>
        <v>0</v>
      </c>
    </row>
    <row r="75" spans="1:10" ht="30" customHeight="1">
      <c r="A75" s="40" t="s">
        <v>75</v>
      </c>
      <c r="B75" s="107"/>
      <c r="C75" s="103" t="s">
        <v>111</v>
      </c>
      <c r="D75" s="103"/>
      <c r="E75" s="103"/>
      <c r="F75" s="103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91</v>
      </c>
      <c r="B76" s="107"/>
      <c r="C76" s="103" t="s">
        <v>42</v>
      </c>
      <c r="D76" s="103"/>
      <c r="E76" s="103"/>
      <c r="F76" s="103"/>
      <c r="G76" s="17">
        <f t="shared" si="0"/>
        <v>6</v>
      </c>
      <c r="H76" s="17">
        <f>'Свод разд 4'!P88</f>
        <v>6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92</v>
      </c>
      <c r="B77" s="107"/>
      <c r="C77" s="102" t="s">
        <v>152</v>
      </c>
      <c r="D77" s="102"/>
      <c r="E77" s="102"/>
      <c r="F77" s="102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112</v>
      </c>
      <c r="B78" s="107"/>
      <c r="C78" s="103" t="s">
        <v>43</v>
      </c>
      <c r="D78" s="103"/>
      <c r="E78" s="103"/>
      <c r="F78" s="103"/>
      <c r="G78" s="17">
        <f t="shared" si="0"/>
        <v>9</v>
      </c>
      <c r="H78" s="17">
        <f>'Свод разд 4'!X88</f>
        <v>7</v>
      </c>
      <c r="I78" s="17">
        <f>'Свод разд 4'!Y88</f>
        <v>2</v>
      </c>
      <c r="J78" s="17">
        <f>'Свод разд 4'!Z88</f>
        <v>0</v>
      </c>
    </row>
    <row r="79" spans="1:10" ht="30" customHeight="1">
      <c r="A79" s="40" t="s">
        <v>113</v>
      </c>
      <c r="B79" s="108"/>
      <c r="C79" s="103" t="s">
        <v>44</v>
      </c>
      <c r="D79" s="103"/>
      <c r="E79" s="103"/>
      <c r="F79" s="103"/>
      <c r="G79" s="17">
        <f t="shared" si="0"/>
        <v>34</v>
      </c>
      <c r="H79" s="17">
        <f>'Свод разд 4'!AB88</f>
        <v>29</v>
      </c>
      <c r="I79" s="17">
        <f>'Свод разд 4'!AC88</f>
        <v>5</v>
      </c>
      <c r="J79" s="17">
        <f>'Свод разд 4'!AD88</f>
        <v>0</v>
      </c>
    </row>
    <row r="80" spans="1:10" ht="30" customHeight="1">
      <c r="A80" s="40" t="s">
        <v>76</v>
      </c>
      <c r="B80" s="105" t="s">
        <v>45</v>
      </c>
      <c r="C80" s="105"/>
      <c r="D80" s="105"/>
      <c r="E80" s="105"/>
      <c r="F80" s="105"/>
      <c r="G80" s="17">
        <f>SUM(G81:G85)</f>
        <v>800</v>
      </c>
      <c r="H80" s="17">
        <f>SUM(H81:H85)</f>
        <v>788</v>
      </c>
      <c r="I80" s="17">
        <f>SUM(I81:I85)</f>
        <v>12</v>
      </c>
      <c r="J80" s="17">
        <f>SUM(J81:J85)</f>
        <v>0</v>
      </c>
    </row>
    <row r="81" spans="1:10" ht="30" customHeight="1">
      <c r="A81" s="40" t="s">
        <v>114</v>
      </c>
      <c r="B81" s="119" t="s">
        <v>26</v>
      </c>
      <c r="C81" s="103" t="s">
        <v>46</v>
      </c>
      <c r="D81" s="103"/>
      <c r="E81" s="103"/>
      <c r="F81" s="103"/>
      <c r="G81" s="17">
        <f>H81+I81+J81</f>
        <v>182</v>
      </c>
      <c r="H81" s="17">
        <f>'Свод разд 4'!AJ88</f>
        <v>170</v>
      </c>
      <c r="I81" s="17">
        <f>'Свод разд 4'!AK88</f>
        <v>12</v>
      </c>
      <c r="J81" s="17">
        <f>'Свод разд 4'!AL88</f>
        <v>0</v>
      </c>
    </row>
    <row r="82" spans="1:10" ht="30" customHeight="1">
      <c r="A82" s="40" t="s">
        <v>115</v>
      </c>
      <c r="B82" s="119"/>
      <c r="C82" s="103" t="s">
        <v>116</v>
      </c>
      <c r="D82" s="103"/>
      <c r="E82" s="103"/>
      <c r="F82" s="103"/>
      <c r="G82" s="17">
        <f>H82+I82+J82</f>
        <v>398</v>
      </c>
      <c r="H82" s="17">
        <f>'Свод разд 4'!AN88</f>
        <v>398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117</v>
      </c>
      <c r="B83" s="119"/>
      <c r="C83" s="103" t="s">
        <v>111</v>
      </c>
      <c r="D83" s="103"/>
      <c r="E83" s="103"/>
      <c r="F83" s="103"/>
      <c r="G83" s="17">
        <f>H83+I83+J83</f>
        <v>56</v>
      </c>
      <c r="H83" s="17">
        <f>'Свод разд 4'!AR88</f>
        <v>56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118</v>
      </c>
      <c r="B84" s="119"/>
      <c r="C84" s="103" t="s">
        <v>47</v>
      </c>
      <c r="D84" s="103"/>
      <c r="E84" s="103"/>
      <c r="F84" s="103"/>
      <c r="G84" s="17">
        <f>H84+I84+J84</f>
        <v>164</v>
      </c>
      <c r="H84" s="17">
        <f>'Свод разд 4'!AV88</f>
        <v>164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77</v>
      </c>
      <c r="B85" s="119"/>
      <c r="C85" s="103" t="s">
        <v>119</v>
      </c>
      <c r="D85" s="103"/>
      <c r="E85" s="103"/>
      <c r="F85" s="103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111" t="s">
        <v>50</v>
      </c>
      <c r="C91" s="112"/>
      <c r="D91" s="112"/>
      <c r="E91" s="112"/>
      <c r="F91" s="112"/>
      <c r="G91" s="112"/>
      <c r="H91" s="113"/>
      <c r="I91" s="18">
        <f>'Свод разд 4а'!C85</f>
        <v>111</v>
      </c>
    </row>
    <row r="92" spans="2:9" ht="30" customHeight="1">
      <c r="B92" s="114" t="s">
        <v>51</v>
      </c>
      <c r="C92" s="103"/>
      <c r="D92" s="103"/>
      <c r="E92" s="103"/>
      <c r="F92" s="103"/>
      <c r="G92" s="103"/>
      <c r="H92" s="115"/>
      <c r="I92" s="19">
        <f>'Свод разд 4а'!D85</f>
        <v>3369</v>
      </c>
    </row>
    <row r="93" spans="2:9" ht="30" customHeight="1" thickBot="1">
      <c r="B93" s="116" t="s">
        <v>52</v>
      </c>
      <c r="C93" s="117"/>
      <c r="D93" s="117"/>
      <c r="E93" s="117"/>
      <c r="F93" s="117"/>
      <c r="G93" s="117"/>
      <c r="H93" s="118"/>
      <c r="I93" s="21">
        <f>'Свод разд 4а'!E85</f>
        <v>0.026000000000000002</v>
      </c>
    </row>
    <row r="95" spans="3:10" ht="42.75" customHeight="1">
      <c r="C95" s="109" t="s">
        <v>69</v>
      </c>
      <c r="D95" s="109"/>
      <c r="E95" s="109"/>
      <c r="F95" s="109"/>
      <c r="G95" s="109"/>
      <c r="H95" s="109"/>
      <c r="I95" s="109"/>
      <c r="J95" s="109"/>
    </row>
    <row r="96" spans="3:10" ht="37.5" customHeight="1">
      <c r="C96" s="109" t="s">
        <v>68</v>
      </c>
      <c r="D96" s="109"/>
      <c r="E96" s="109"/>
      <c r="F96" s="109"/>
      <c r="G96" s="109"/>
      <c r="H96" s="109"/>
      <c r="I96" s="109"/>
      <c r="J96" s="109"/>
    </row>
    <row r="97" spans="3:8" ht="24" customHeight="1">
      <c r="C97" s="110"/>
      <c r="D97" s="110"/>
      <c r="E97" s="110"/>
      <c r="F97" s="110"/>
      <c r="G97" s="110"/>
      <c r="H97" s="110"/>
    </row>
    <row r="98" spans="3:8" ht="24" customHeight="1">
      <c r="C98" s="109" t="s">
        <v>53</v>
      </c>
      <c r="D98" s="109"/>
      <c r="E98" s="109"/>
      <c r="F98" s="109"/>
      <c r="G98" s="109"/>
      <c r="H98" s="109"/>
    </row>
    <row r="99" ht="33" customHeight="1">
      <c r="C99" s="15" t="s">
        <v>54</v>
      </c>
    </row>
    <row r="100" ht="33" customHeight="1">
      <c r="C100" s="16" t="s">
        <v>67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E17:E19"/>
    <mergeCell ref="F17:F19"/>
    <mergeCell ref="A8:J8"/>
    <mergeCell ref="A9:J9"/>
    <mergeCell ref="A10:J10"/>
    <mergeCell ref="A11:J11"/>
    <mergeCell ref="B12:J12"/>
    <mergeCell ref="G17:G19"/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M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Q10" sqref="Q10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8.12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8.1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89" width="7.125" style="1" customWidth="1"/>
    <col min="90" max="90" width="5.00390625" style="1" customWidth="1"/>
    <col min="91" max="91" width="9.00390625" style="1" customWidth="1"/>
    <col min="92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12" ht="45" customHeight="1">
      <c r="A2" s="129" t="s">
        <v>0</v>
      </c>
      <c r="B2" s="130" t="s">
        <v>120</v>
      </c>
      <c r="C2" s="133" t="s">
        <v>6</v>
      </c>
      <c r="D2" s="134"/>
      <c r="E2" s="134"/>
      <c r="F2" s="135"/>
      <c r="G2" s="136" t="s">
        <v>125</v>
      </c>
      <c r="H2" s="137"/>
      <c r="I2" s="137"/>
      <c r="J2" s="138"/>
      <c r="K2" s="136" t="s">
        <v>126</v>
      </c>
      <c r="L2" s="143"/>
      <c r="M2" s="143"/>
      <c r="N2" s="144" t="s">
        <v>58</v>
      </c>
      <c r="O2" s="144"/>
      <c r="P2" s="144"/>
      <c r="Q2" s="144"/>
      <c r="R2" s="145" t="s">
        <v>10</v>
      </c>
      <c r="S2" s="145"/>
      <c r="T2" s="145"/>
      <c r="U2" s="145"/>
      <c r="V2" s="145"/>
      <c r="W2" s="145"/>
      <c r="X2" s="145" t="s">
        <v>11</v>
      </c>
      <c r="Y2" s="145"/>
      <c r="Z2" s="145"/>
      <c r="AA2" s="145"/>
      <c r="AB2" s="145"/>
      <c r="AC2" s="145"/>
      <c r="AD2" s="145"/>
      <c r="AE2" s="145"/>
      <c r="AF2" s="145"/>
      <c r="AG2" s="145"/>
      <c r="AH2" s="140" t="s">
        <v>12</v>
      </c>
      <c r="AI2" s="140"/>
      <c r="AJ2" s="140"/>
      <c r="AK2" s="140"/>
      <c r="AL2" s="140"/>
      <c r="AM2" s="140"/>
      <c r="AN2" s="140" t="s">
        <v>13</v>
      </c>
      <c r="AO2" s="140"/>
      <c r="AP2" s="140"/>
      <c r="AQ2" s="140"/>
      <c r="AR2" s="140"/>
      <c r="AS2" s="145" t="s">
        <v>11</v>
      </c>
      <c r="AT2" s="145"/>
      <c r="AU2" s="145"/>
      <c r="AV2" s="145"/>
      <c r="AW2" s="145"/>
      <c r="AX2" s="145"/>
      <c r="AY2" s="145"/>
      <c r="AZ2" s="145"/>
      <c r="BA2" s="140" t="s">
        <v>12</v>
      </c>
      <c r="BB2" s="140"/>
      <c r="BC2" s="140"/>
      <c r="BD2" s="140"/>
      <c r="BE2" s="140"/>
      <c r="BF2" s="146" t="s">
        <v>84</v>
      </c>
      <c r="BG2" s="146"/>
      <c r="BH2" s="146"/>
      <c r="BI2" s="146"/>
      <c r="BJ2" s="146"/>
      <c r="BK2" s="146"/>
      <c r="BL2" s="127" t="s">
        <v>11</v>
      </c>
      <c r="BM2" s="127"/>
      <c r="BN2" s="127"/>
      <c r="BO2" s="127"/>
      <c r="BP2" s="127"/>
      <c r="BQ2" s="127"/>
      <c r="BR2" s="127" t="s">
        <v>127</v>
      </c>
      <c r="BS2" s="127"/>
      <c r="BT2" s="127"/>
      <c r="BU2" s="127"/>
      <c r="BV2" s="127"/>
      <c r="BW2" s="127"/>
      <c r="BX2" s="140" t="s">
        <v>22</v>
      </c>
      <c r="BY2" s="140"/>
      <c r="BZ2" s="140"/>
      <c r="CA2" s="140"/>
      <c r="CB2" s="140"/>
      <c r="CC2" s="140"/>
      <c r="CD2" s="140" t="s">
        <v>144</v>
      </c>
      <c r="CE2" s="140"/>
      <c r="CF2" s="140"/>
      <c r="CG2" s="140"/>
      <c r="CH2" s="140"/>
      <c r="CI2" s="140"/>
      <c r="CJ2" s="139" t="s">
        <v>23</v>
      </c>
      <c r="CK2" s="139"/>
      <c r="CL2" s="139"/>
      <c r="CM2" s="139"/>
      <c r="CN2" s="139"/>
      <c r="CO2" s="139"/>
      <c r="CP2" s="140" t="s">
        <v>24</v>
      </c>
      <c r="CQ2" s="140"/>
      <c r="CR2" s="140"/>
      <c r="CS2" s="140"/>
      <c r="CT2" s="140"/>
      <c r="CU2" s="140"/>
      <c r="CV2" s="140" t="s">
        <v>25</v>
      </c>
      <c r="CW2" s="140"/>
      <c r="CX2" s="140"/>
      <c r="CY2" s="140"/>
      <c r="CZ2" s="140"/>
      <c r="DA2" s="140"/>
      <c r="DC2" s="70"/>
      <c r="DD2" s="70"/>
      <c r="DE2" s="49"/>
      <c r="DF2" s="70"/>
      <c r="DG2" s="70"/>
      <c r="DH2" s="70"/>
    </row>
    <row r="3" spans="1:112" ht="14.25" customHeight="1">
      <c r="A3" s="129"/>
      <c r="B3" s="131"/>
      <c r="C3" s="84" t="s">
        <v>55</v>
      </c>
      <c r="D3" s="82" t="s">
        <v>124</v>
      </c>
      <c r="E3" s="82" t="s">
        <v>123</v>
      </c>
      <c r="F3" s="121" t="s">
        <v>4</v>
      </c>
      <c r="G3" s="84" t="s">
        <v>55</v>
      </c>
      <c r="H3" s="82" t="s">
        <v>124</v>
      </c>
      <c r="I3" s="82" t="s">
        <v>123</v>
      </c>
      <c r="J3" s="121" t="s">
        <v>4</v>
      </c>
      <c r="K3" s="82" t="s">
        <v>124</v>
      </c>
      <c r="L3" s="82" t="s">
        <v>123</v>
      </c>
      <c r="M3" s="121" t="s">
        <v>4</v>
      </c>
      <c r="N3" s="84" t="s">
        <v>55</v>
      </c>
      <c r="O3" s="82" t="s">
        <v>124</v>
      </c>
      <c r="P3" s="82" t="s">
        <v>123</v>
      </c>
      <c r="Q3" s="121" t="s">
        <v>4</v>
      </c>
      <c r="R3" s="84" t="s">
        <v>55</v>
      </c>
      <c r="S3" s="82" t="s">
        <v>124</v>
      </c>
      <c r="T3" s="82" t="s">
        <v>123</v>
      </c>
      <c r="U3" s="125" t="s">
        <v>2</v>
      </c>
      <c r="V3" s="125"/>
      <c r="W3" s="125"/>
      <c r="X3" s="82" t="s">
        <v>55</v>
      </c>
      <c r="Y3" s="121" t="s">
        <v>60</v>
      </c>
      <c r="Z3" s="82" t="s">
        <v>124</v>
      </c>
      <c r="AA3" s="121" t="s">
        <v>60</v>
      </c>
      <c r="AB3" s="82" t="s">
        <v>123</v>
      </c>
      <c r="AC3" s="121" t="s">
        <v>60</v>
      </c>
      <c r="AD3" s="82" t="s">
        <v>2</v>
      </c>
      <c r="AE3" s="82"/>
      <c r="AF3" s="82"/>
      <c r="AG3" s="82"/>
      <c r="AH3" s="84" t="s">
        <v>55</v>
      </c>
      <c r="AI3" s="82" t="s">
        <v>124</v>
      </c>
      <c r="AJ3" s="82" t="s">
        <v>123</v>
      </c>
      <c r="AK3" s="82" t="s">
        <v>2</v>
      </c>
      <c r="AL3" s="82"/>
      <c r="AM3" s="82"/>
      <c r="AN3" s="82" t="s">
        <v>124</v>
      </c>
      <c r="AO3" s="82" t="s">
        <v>123</v>
      </c>
      <c r="AP3" s="82" t="s">
        <v>2</v>
      </c>
      <c r="AQ3" s="82"/>
      <c r="AR3" s="82"/>
      <c r="AS3" s="82" t="s">
        <v>124</v>
      </c>
      <c r="AT3" s="121" t="s">
        <v>60</v>
      </c>
      <c r="AU3" s="82" t="s">
        <v>123</v>
      </c>
      <c r="AV3" s="121" t="s">
        <v>60</v>
      </c>
      <c r="AW3" s="82" t="s">
        <v>2</v>
      </c>
      <c r="AX3" s="82"/>
      <c r="AY3" s="82"/>
      <c r="AZ3" s="82"/>
      <c r="BA3" s="82" t="s">
        <v>124</v>
      </c>
      <c r="BB3" s="82" t="s">
        <v>123</v>
      </c>
      <c r="BC3" s="82" t="s">
        <v>2</v>
      </c>
      <c r="BD3" s="82"/>
      <c r="BE3" s="82"/>
      <c r="BF3" s="126" t="s">
        <v>55</v>
      </c>
      <c r="BG3" s="141" t="s">
        <v>124</v>
      </c>
      <c r="BH3" s="141" t="s">
        <v>123</v>
      </c>
      <c r="BI3" s="82" t="s">
        <v>2</v>
      </c>
      <c r="BJ3" s="82"/>
      <c r="BK3" s="82"/>
      <c r="BL3" s="126" t="s">
        <v>55</v>
      </c>
      <c r="BM3" s="141" t="s">
        <v>124</v>
      </c>
      <c r="BN3" s="141" t="s">
        <v>123</v>
      </c>
      <c r="BO3" s="126" t="s">
        <v>2</v>
      </c>
      <c r="BP3" s="126"/>
      <c r="BQ3" s="126"/>
      <c r="BR3" s="126" t="s">
        <v>55</v>
      </c>
      <c r="BS3" s="141" t="s">
        <v>124</v>
      </c>
      <c r="BT3" s="141" t="s">
        <v>123</v>
      </c>
      <c r="BU3" s="126" t="s">
        <v>2</v>
      </c>
      <c r="BV3" s="126"/>
      <c r="BW3" s="126"/>
      <c r="BX3" s="82" t="s">
        <v>55</v>
      </c>
      <c r="BY3" s="82" t="s">
        <v>124</v>
      </c>
      <c r="BZ3" s="82" t="s">
        <v>123</v>
      </c>
      <c r="CA3" s="82" t="s">
        <v>2</v>
      </c>
      <c r="CB3" s="82"/>
      <c r="CC3" s="82"/>
      <c r="CD3" s="82" t="s">
        <v>55</v>
      </c>
      <c r="CE3" s="82" t="s">
        <v>124</v>
      </c>
      <c r="CF3" s="82" t="s">
        <v>123</v>
      </c>
      <c r="CG3" s="82" t="s">
        <v>2</v>
      </c>
      <c r="CH3" s="82"/>
      <c r="CI3" s="82"/>
      <c r="CJ3" s="126" t="s">
        <v>55</v>
      </c>
      <c r="CK3" s="141" t="s">
        <v>124</v>
      </c>
      <c r="CL3" s="141" t="s">
        <v>123</v>
      </c>
      <c r="CM3" s="126" t="s">
        <v>2</v>
      </c>
      <c r="CN3" s="126"/>
      <c r="CO3" s="126"/>
      <c r="CP3" s="84" t="s">
        <v>55</v>
      </c>
      <c r="CQ3" s="82" t="s">
        <v>124</v>
      </c>
      <c r="CR3" s="82" t="s">
        <v>123</v>
      </c>
      <c r="CS3" s="82" t="s">
        <v>2</v>
      </c>
      <c r="CT3" s="82"/>
      <c r="CU3" s="82"/>
      <c r="CV3" s="82" t="s">
        <v>55</v>
      </c>
      <c r="CW3" s="82" t="s">
        <v>124</v>
      </c>
      <c r="CX3" s="82" t="s">
        <v>123</v>
      </c>
      <c r="CY3" s="82" t="s">
        <v>2</v>
      </c>
      <c r="CZ3" s="82"/>
      <c r="DA3" s="82"/>
      <c r="DC3" s="70"/>
      <c r="DD3" s="70"/>
      <c r="DE3" s="70"/>
      <c r="DF3" s="70"/>
      <c r="DG3" s="70"/>
      <c r="DH3" s="70"/>
    </row>
    <row r="4" spans="1:150" ht="16.5" customHeight="1">
      <c r="A4" s="129"/>
      <c r="B4" s="131"/>
      <c r="C4" s="85"/>
      <c r="D4" s="82"/>
      <c r="E4" s="82"/>
      <c r="F4" s="122"/>
      <c r="G4" s="85"/>
      <c r="H4" s="82"/>
      <c r="I4" s="82"/>
      <c r="J4" s="122"/>
      <c r="K4" s="82"/>
      <c r="L4" s="82"/>
      <c r="M4" s="122"/>
      <c r="N4" s="85"/>
      <c r="O4" s="82"/>
      <c r="P4" s="82"/>
      <c r="Q4" s="122"/>
      <c r="R4" s="85"/>
      <c r="S4" s="82"/>
      <c r="T4" s="82"/>
      <c r="U4" s="126" t="s">
        <v>4</v>
      </c>
      <c r="V4" s="82" t="s">
        <v>3</v>
      </c>
      <c r="W4" s="82"/>
      <c r="X4" s="82"/>
      <c r="Y4" s="122"/>
      <c r="Z4" s="82"/>
      <c r="AA4" s="122"/>
      <c r="AB4" s="82"/>
      <c r="AC4" s="122"/>
      <c r="AD4" s="124" t="s">
        <v>4</v>
      </c>
      <c r="AE4" s="126" t="s">
        <v>60</v>
      </c>
      <c r="AF4" s="82" t="s">
        <v>3</v>
      </c>
      <c r="AG4" s="82"/>
      <c r="AH4" s="85"/>
      <c r="AI4" s="82"/>
      <c r="AJ4" s="82"/>
      <c r="AK4" s="126" t="s">
        <v>4</v>
      </c>
      <c r="AL4" s="82" t="s">
        <v>3</v>
      </c>
      <c r="AM4" s="82"/>
      <c r="AN4" s="82"/>
      <c r="AO4" s="82"/>
      <c r="AP4" s="126" t="s">
        <v>4</v>
      </c>
      <c r="AQ4" s="82" t="s">
        <v>3</v>
      </c>
      <c r="AR4" s="82"/>
      <c r="AS4" s="82"/>
      <c r="AT4" s="122"/>
      <c r="AU4" s="82"/>
      <c r="AV4" s="122"/>
      <c r="AW4" s="126" t="s">
        <v>4</v>
      </c>
      <c r="AX4" s="126" t="s">
        <v>60</v>
      </c>
      <c r="AY4" s="82" t="s">
        <v>3</v>
      </c>
      <c r="AZ4" s="82"/>
      <c r="BA4" s="82"/>
      <c r="BB4" s="82"/>
      <c r="BC4" s="126" t="s">
        <v>4</v>
      </c>
      <c r="BD4" s="82" t="s">
        <v>3</v>
      </c>
      <c r="BE4" s="82"/>
      <c r="BF4" s="126"/>
      <c r="BG4" s="141"/>
      <c r="BH4" s="141"/>
      <c r="BI4" s="126" t="s">
        <v>4</v>
      </c>
      <c r="BJ4" s="126" t="s">
        <v>3</v>
      </c>
      <c r="BK4" s="126"/>
      <c r="BL4" s="126"/>
      <c r="BM4" s="141"/>
      <c r="BN4" s="141"/>
      <c r="BO4" s="124" t="s">
        <v>4</v>
      </c>
      <c r="BP4" s="126" t="s">
        <v>3</v>
      </c>
      <c r="BQ4" s="126"/>
      <c r="BR4" s="126"/>
      <c r="BS4" s="141"/>
      <c r="BT4" s="141"/>
      <c r="BU4" s="126" t="s">
        <v>4</v>
      </c>
      <c r="BV4" s="126" t="s">
        <v>3</v>
      </c>
      <c r="BW4" s="126"/>
      <c r="BX4" s="82"/>
      <c r="BY4" s="82"/>
      <c r="BZ4" s="82"/>
      <c r="CA4" s="126" t="s">
        <v>4</v>
      </c>
      <c r="CB4" s="82" t="s">
        <v>3</v>
      </c>
      <c r="CC4" s="82"/>
      <c r="CD4" s="82"/>
      <c r="CE4" s="82"/>
      <c r="CF4" s="82"/>
      <c r="CG4" s="142" t="s">
        <v>4</v>
      </c>
      <c r="CH4" s="82" t="s">
        <v>3</v>
      </c>
      <c r="CI4" s="82"/>
      <c r="CJ4" s="126"/>
      <c r="CK4" s="141"/>
      <c r="CL4" s="141"/>
      <c r="CM4" s="124" t="s">
        <v>4</v>
      </c>
      <c r="CN4" s="126" t="s">
        <v>3</v>
      </c>
      <c r="CO4" s="126"/>
      <c r="CP4" s="85"/>
      <c r="CQ4" s="82"/>
      <c r="CR4" s="82"/>
      <c r="CS4" s="126" t="s">
        <v>4</v>
      </c>
      <c r="CT4" s="82" t="s">
        <v>3</v>
      </c>
      <c r="CU4" s="82"/>
      <c r="CV4" s="82"/>
      <c r="CW4" s="82"/>
      <c r="CX4" s="82"/>
      <c r="CY4" s="126" t="s">
        <v>4</v>
      </c>
      <c r="CZ4" s="82" t="s">
        <v>3</v>
      </c>
      <c r="DA4" s="82"/>
      <c r="DB4" s="72"/>
      <c r="DC4" s="70"/>
      <c r="DD4" s="70"/>
      <c r="DE4" s="70"/>
      <c r="DF4" s="70"/>
      <c r="DG4" s="70"/>
      <c r="DH4" s="70"/>
      <c r="DI4" s="71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</row>
    <row r="5" spans="1:150" ht="18.75" customHeight="1">
      <c r="A5" s="129"/>
      <c r="B5" s="132"/>
      <c r="C5" s="86"/>
      <c r="D5" s="82"/>
      <c r="E5" s="82"/>
      <c r="F5" s="123"/>
      <c r="G5" s="86"/>
      <c r="H5" s="82"/>
      <c r="I5" s="82"/>
      <c r="J5" s="123"/>
      <c r="K5" s="82"/>
      <c r="L5" s="82"/>
      <c r="M5" s="123"/>
      <c r="N5" s="86"/>
      <c r="O5" s="82"/>
      <c r="P5" s="82"/>
      <c r="Q5" s="123"/>
      <c r="R5" s="86"/>
      <c r="S5" s="82"/>
      <c r="T5" s="82"/>
      <c r="U5" s="126"/>
      <c r="V5" s="4" t="s">
        <v>57</v>
      </c>
      <c r="W5" s="4" t="s">
        <v>56</v>
      </c>
      <c r="X5" s="82"/>
      <c r="Y5" s="123"/>
      <c r="Z5" s="82"/>
      <c r="AA5" s="123"/>
      <c r="AB5" s="82"/>
      <c r="AC5" s="123"/>
      <c r="AD5" s="124"/>
      <c r="AE5" s="126"/>
      <c r="AF5" s="4" t="s">
        <v>57</v>
      </c>
      <c r="AG5" s="4" t="s">
        <v>56</v>
      </c>
      <c r="AH5" s="86"/>
      <c r="AI5" s="82"/>
      <c r="AJ5" s="82"/>
      <c r="AK5" s="126"/>
      <c r="AL5" s="4" t="s">
        <v>57</v>
      </c>
      <c r="AM5" s="4" t="s">
        <v>56</v>
      </c>
      <c r="AN5" s="82"/>
      <c r="AO5" s="82"/>
      <c r="AP5" s="126"/>
      <c r="AQ5" s="4" t="s">
        <v>57</v>
      </c>
      <c r="AR5" s="4" t="s">
        <v>56</v>
      </c>
      <c r="AS5" s="82"/>
      <c r="AT5" s="123"/>
      <c r="AU5" s="82"/>
      <c r="AV5" s="123"/>
      <c r="AW5" s="126"/>
      <c r="AX5" s="126"/>
      <c r="AY5" s="4" t="s">
        <v>57</v>
      </c>
      <c r="AZ5" s="4" t="s">
        <v>56</v>
      </c>
      <c r="BA5" s="82"/>
      <c r="BB5" s="82"/>
      <c r="BC5" s="126"/>
      <c r="BD5" s="4" t="s">
        <v>57</v>
      </c>
      <c r="BE5" s="4" t="s">
        <v>56</v>
      </c>
      <c r="BF5" s="126"/>
      <c r="BG5" s="141"/>
      <c r="BH5" s="141"/>
      <c r="BI5" s="126"/>
      <c r="BJ5" s="35" t="s">
        <v>57</v>
      </c>
      <c r="BK5" s="35" t="s">
        <v>56</v>
      </c>
      <c r="BL5" s="126"/>
      <c r="BM5" s="141"/>
      <c r="BN5" s="141"/>
      <c r="BO5" s="124"/>
      <c r="BP5" s="35" t="s">
        <v>57</v>
      </c>
      <c r="BQ5" s="35" t="s">
        <v>56</v>
      </c>
      <c r="BR5" s="126"/>
      <c r="BS5" s="141"/>
      <c r="BT5" s="141"/>
      <c r="BU5" s="126"/>
      <c r="BV5" s="35" t="s">
        <v>57</v>
      </c>
      <c r="BW5" s="35" t="s">
        <v>56</v>
      </c>
      <c r="BX5" s="82"/>
      <c r="BY5" s="82"/>
      <c r="BZ5" s="82"/>
      <c r="CA5" s="126"/>
      <c r="CB5" s="4" t="s">
        <v>57</v>
      </c>
      <c r="CC5" s="66" t="s">
        <v>56</v>
      </c>
      <c r="CD5" s="82"/>
      <c r="CE5" s="82"/>
      <c r="CF5" s="82"/>
      <c r="CG5" s="142"/>
      <c r="CH5" s="4" t="s">
        <v>57</v>
      </c>
      <c r="CI5" s="4" t="s">
        <v>56</v>
      </c>
      <c r="CJ5" s="126"/>
      <c r="CK5" s="141"/>
      <c r="CL5" s="141"/>
      <c r="CM5" s="124"/>
      <c r="CN5" s="35" t="s">
        <v>57</v>
      </c>
      <c r="CO5" s="35" t="s">
        <v>56</v>
      </c>
      <c r="CP5" s="86"/>
      <c r="CQ5" s="82"/>
      <c r="CR5" s="82"/>
      <c r="CS5" s="126"/>
      <c r="CT5" s="4" t="s">
        <v>57</v>
      </c>
      <c r="CU5" s="4" t="s">
        <v>56</v>
      </c>
      <c r="CV5" s="82"/>
      <c r="CW5" s="82"/>
      <c r="CX5" s="82"/>
      <c r="CY5" s="126"/>
      <c r="CZ5" s="4" t="s">
        <v>57</v>
      </c>
      <c r="DA5" s="4" t="s">
        <v>56</v>
      </c>
      <c r="DB5" s="72"/>
      <c r="DC5" s="70"/>
      <c r="DD5" s="70"/>
      <c r="DE5" s="70"/>
      <c r="DF5" s="70"/>
      <c r="DG5" s="70"/>
      <c r="DH5" s="70"/>
      <c r="DI5" s="71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:150" ht="30" customHeight="1">
      <c r="A6" s="23">
        <v>1</v>
      </c>
      <c r="B6" s="10" t="s">
        <v>157</v>
      </c>
      <c r="C6" s="11">
        <v>1</v>
      </c>
      <c r="D6" s="11"/>
      <c r="E6" s="11"/>
      <c r="F6" s="30">
        <f aca="true" t="shared" si="0" ref="F6:F69">SUM(C6:E6)</f>
        <v>1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32">
        <f aca="true" t="shared" si="2" ref="M6:M37">SUM(K6:L6)</f>
        <v>0</v>
      </c>
      <c r="N6" s="43"/>
      <c r="O6" s="43"/>
      <c r="P6" s="43"/>
      <c r="Q6" s="32">
        <f>SUM(N6:P6)</f>
        <v>0</v>
      </c>
      <c r="R6" s="11">
        <v>1198</v>
      </c>
      <c r="S6" s="11"/>
      <c r="T6" s="11"/>
      <c r="U6" s="32">
        <f aca="true" t="shared" si="3" ref="U6:U69">SUM(R6:T6)</f>
        <v>1198</v>
      </c>
      <c r="V6" s="11">
        <v>201</v>
      </c>
      <c r="W6" s="11">
        <v>606</v>
      </c>
      <c r="X6" s="11">
        <v>1012</v>
      </c>
      <c r="Y6" s="33">
        <f aca="true" t="shared" si="4" ref="Y6:Y69">IF(R6=0,0,X6/R6%)</f>
        <v>84.47412353923205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30">
        <f>SUM(X6+Z6+AB6)</f>
        <v>1012</v>
      </c>
      <c r="AE6" s="33">
        <f>IF(U6=0,0,AD6/U6%)</f>
        <v>84.47412353923205</v>
      </c>
      <c r="AF6" s="11">
        <v>195</v>
      </c>
      <c r="AG6" s="11">
        <v>498</v>
      </c>
      <c r="AH6" s="11">
        <v>265</v>
      </c>
      <c r="AI6" s="11"/>
      <c r="AJ6" s="11"/>
      <c r="AK6" s="32">
        <f aca="true" t="shared" si="7" ref="AK6:AK69">SUM(AH6:AJ6)</f>
        <v>265</v>
      </c>
      <c r="AL6" s="11">
        <v>45</v>
      </c>
      <c r="AM6" s="11">
        <v>110</v>
      </c>
      <c r="AN6" s="11"/>
      <c r="AO6" s="11"/>
      <c r="AP6" s="32">
        <f aca="true" t="shared" si="8" ref="AP6:AP37">SUM(AN6:AO6)</f>
        <v>0</v>
      </c>
      <c r="AQ6" s="11"/>
      <c r="AR6" s="11"/>
      <c r="AS6" s="11"/>
      <c r="AT6" s="33">
        <f aca="true" t="shared" si="9" ref="AT6:AT37">IF(AN6=0,0,AS6/AN6%)</f>
        <v>0</v>
      </c>
      <c r="AU6" s="11"/>
      <c r="AV6" s="33">
        <f aca="true" t="shared" si="10" ref="AV6:AV37">IF(AO6=0,0,AU6/AO6%)</f>
        <v>0</v>
      </c>
      <c r="AW6" s="32">
        <f>SUM(AS6+AU6)</f>
        <v>0</v>
      </c>
      <c r="AX6" s="33">
        <f aca="true" t="shared" si="11" ref="AX6:AX37">IF(AP6=0,0,AW6/AP6%)</f>
        <v>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1198</v>
      </c>
      <c r="BG6" s="32">
        <f aca="true" t="shared" si="13" ref="BG6:BG37">S6+AN6</f>
        <v>0</v>
      </c>
      <c r="BH6" s="32">
        <f aca="true" t="shared" si="14" ref="BH6:BH37">T6+AO6</f>
        <v>0</v>
      </c>
      <c r="BI6" s="32">
        <f>SUM(BF6:BH6)</f>
        <v>1198</v>
      </c>
      <c r="BJ6" s="32">
        <f aca="true" t="shared" si="15" ref="BJ6:BJ37">V6+AQ6</f>
        <v>201</v>
      </c>
      <c r="BK6" s="32">
        <f aca="true" t="shared" si="16" ref="BK6:BK37">W6+AR6</f>
        <v>606</v>
      </c>
      <c r="BL6" s="32">
        <f>X6</f>
        <v>1012</v>
      </c>
      <c r="BM6" s="32">
        <f aca="true" t="shared" si="17" ref="BM6:BM37">Z6+AS6</f>
        <v>0</v>
      </c>
      <c r="BN6" s="32">
        <f aca="true" t="shared" si="18" ref="BN6:BN37">AB6+AU6</f>
        <v>0</v>
      </c>
      <c r="BO6" s="30">
        <f aca="true" t="shared" si="19" ref="BO6:BO69">SUM(BL6:BN6)</f>
        <v>1012</v>
      </c>
      <c r="BP6" s="32">
        <f aca="true" t="shared" si="20" ref="BP6:BP37">AF6+AY6</f>
        <v>195</v>
      </c>
      <c r="BQ6" s="32">
        <f aca="true" t="shared" si="21" ref="BQ6:BQ37">AG6+AZ6</f>
        <v>498</v>
      </c>
      <c r="BR6" s="33">
        <f>IF(BF6=0,0,BL6/BF6%)</f>
        <v>84.47412353923205</v>
      </c>
      <c r="BS6" s="33">
        <f>IF(BG6=0,0,BM6/BG6%)</f>
        <v>0</v>
      </c>
      <c r="BT6" s="32">
        <f aca="true" t="shared" si="22" ref="BT6:BT69">IF(BH6=0,0,BN6/BH6%)</f>
        <v>0</v>
      </c>
      <c r="BU6" s="33">
        <f aca="true" t="shared" si="23" ref="BU6:BU69">IF(BI6=0,0,BO6/BI6%)</f>
        <v>84.47412353923205</v>
      </c>
      <c r="BV6" s="33">
        <f aca="true" t="shared" si="24" ref="BV6:BV69">IF(BJ6=0,0,BP6/BJ6%)</f>
        <v>97.01492537313433</v>
      </c>
      <c r="BW6" s="33">
        <f aca="true" t="shared" si="25" ref="BW6:BW69">IF(BK6=0,0,BQ6/BK6%)</f>
        <v>82.17821782178218</v>
      </c>
      <c r="BX6" s="11">
        <v>60</v>
      </c>
      <c r="BY6" s="11"/>
      <c r="BZ6" s="11"/>
      <c r="CA6" s="32">
        <f aca="true" t="shared" si="26" ref="CA6:CA69">SUM(BX6:BZ6)</f>
        <v>60</v>
      </c>
      <c r="CB6" s="11">
        <v>8</v>
      </c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1072</v>
      </c>
      <c r="CK6" s="32">
        <f>SUM(BM6+BY6+CE6)</f>
        <v>0</v>
      </c>
      <c r="CL6" s="32">
        <f>SUM(BN6+BZ6+CF6)</f>
        <v>0</v>
      </c>
      <c r="CM6" s="30">
        <f aca="true" t="shared" si="27" ref="CM6:CM69">SUM(CJ6:CL6)</f>
        <v>1072</v>
      </c>
      <c r="CN6" s="32">
        <f>SUM(BP6+CB6+CH6)</f>
        <v>203</v>
      </c>
      <c r="CO6" s="32">
        <f>SUM(BQ6+CI6)</f>
        <v>498</v>
      </c>
      <c r="CP6" s="11">
        <v>15</v>
      </c>
      <c r="CQ6" s="11"/>
      <c r="CR6" s="11"/>
      <c r="CS6" s="32">
        <f aca="true" t="shared" si="28" ref="CS6:CS37">SUM(CP6:CR6)</f>
        <v>15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1"/>
      <c r="DC6" s="73"/>
      <c r="DD6" s="73"/>
      <c r="DE6" s="73"/>
      <c r="DF6" s="73"/>
      <c r="DG6" s="73"/>
      <c r="DH6" s="73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</row>
    <row r="7" spans="1:150" ht="27" customHeight="1">
      <c r="A7" s="22">
        <v>2</v>
      </c>
      <c r="B7" s="10" t="s">
        <v>158</v>
      </c>
      <c r="C7" s="11">
        <v>1</v>
      </c>
      <c r="D7" s="11"/>
      <c r="E7" s="11"/>
      <c r="F7" s="30">
        <f t="shared" si="0"/>
        <v>1</v>
      </c>
      <c r="G7" s="11"/>
      <c r="H7" s="11"/>
      <c r="I7" s="11"/>
      <c r="J7" s="32">
        <f t="shared" si="1"/>
        <v>0</v>
      </c>
      <c r="K7" s="11"/>
      <c r="L7" s="11"/>
      <c r="M7" s="32">
        <f t="shared" si="2"/>
        <v>0</v>
      </c>
      <c r="N7" s="43"/>
      <c r="O7" s="43"/>
      <c r="P7" s="43"/>
      <c r="Q7" s="32">
        <f aca="true" t="shared" si="30" ref="Q7:Q70">SUM(N7:P7)</f>
        <v>0</v>
      </c>
      <c r="R7" s="11">
        <v>255</v>
      </c>
      <c r="S7" s="11"/>
      <c r="T7" s="11"/>
      <c r="U7" s="32">
        <f t="shared" si="3"/>
        <v>255</v>
      </c>
      <c r="V7" s="11">
        <v>169</v>
      </c>
      <c r="W7" s="11">
        <v>61</v>
      </c>
      <c r="X7" s="11">
        <v>142</v>
      </c>
      <c r="Y7" s="33">
        <f t="shared" si="4"/>
        <v>55.68627450980392</v>
      </c>
      <c r="Z7" s="11"/>
      <c r="AA7" s="33">
        <f t="shared" si="5"/>
        <v>0</v>
      </c>
      <c r="AB7" s="11"/>
      <c r="AC7" s="33">
        <f t="shared" si="6"/>
        <v>0</v>
      </c>
      <c r="AD7" s="30">
        <f aca="true" t="shared" si="31" ref="AD7:AD70">SUM(X7+Z7+AB7)</f>
        <v>142</v>
      </c>
      <c r="AE7" s="33">
        <f aca="true" t="shared" si="32" ref="AE7:AE70">IF(U7=0,0,AD7/U7%)</f>
        <v>55.68627450980392</v>
      </c>
      <c r="AF7" s="11">
        <v>107</v>
      </c>
      <c r="AG7" s="11">
        <v>41</v>
      </c>
      <c r="AH7" s="11">
        <v>0</v>
      </c>
      <c r="AI7" s="11"/>
      <c r="AJ7" s="11"/>
      <c r="AK7" s="32">
        <f t="shared" si="7"/>
        <v>0</v>
      </c>
      <c r="AL7" s="11"/>
      <c r="AM7" s="11"/>
      <c r="AN7" s="11"/>
      <c r="AO7" s="11"/>
      <c r="AP7" s="32">
        <f t="shared" si="8"/>
        <v>0</v>
      </c>
      <c r="AQ7" s="11"/>
      <c r="AR7" s="11"/>
      <c r="AS7" s="11"/>
      <c r="AT7" s="33">
        <f t="shared" si="9"/>
        <v>0</v>
      </c>
      <c r="AU7" s="11"/>
      <c r="AV7" s="33">
        <f t="shared" si="10"/>
        <v>0</v>
      </c>
      <c r="AW7" s="32">
        <f aca="true" t="shared" si="33" ref="AW7:AW70">SUM(AS7+AU7)</f>
        <v>0</v>
      </c>
      <c r="AX7" s="33">
        <f t="shared" si="11"/>
        <v>0</v>
      </c>
      <c r="AY7" s="11"/>
      <c r="AZ7" s="11"/>
      <c r="BA7" s="11"/>
      <c r="BB7" s="11"/>
      <c r="BC7" s="32">
        <f t="shared" si="12"/>
        <v>0</v>
      </c>
      <c r="BD7" s="11"/>
      <c r="BE7" s="11"/>
      <c r="BF7" s="44">
        <f aca="true" t="shared" si="34" ref="BF7:BF70">R7</f>
        <v>255</v>
      </c>
      <c r="BG7" s="32">
        <f t="shared" si="13"/>
        <v>0</v>
      </c>
      <c r="BH7" s="32">
        <f t="shared" si="14"/>
        <v>0</v>
      </c>
      <c r="BI7" s="32">
        <f aca="true" t="shared" si="35" ref="BI7:BI70">SUM(BF7:BH7)</f>
        <v>255</v>
      </c>
      <c r="BJ7" s="32">
        <f t="shared" si="15"/>
        <v>169</v>
      </c>
      <c r="BK7" s="32">
        <f t="shared" si="16"/>
        <v>61</v>
      </c>
      <c r="BL7" s="32">
        <f aca="true" t="shared" si="36" ref="BL7:BL70">X7</f>
        <v>142</v>
      </c>
      <c r="BM7" s="32">
        <f t="shared" si="17"/>
        <v>0</v>
      </c>
      <c r="BN7" s="32">
        <f t="shared" si="18"/>
        <v>0</v>
      </c>
      <c r="BO7" s="30">
        <f t="shared" si="19"/>
        <v>142</v>
      </c>
      <c r="BP7" s="32">
        <f t="shared" si="20"/>
        <v>107</v>
      </c>
      <c r="BQ7" s="32">
        <f t="shared" si="21"/>
        <v>41</v>
      </c>
      <c r="BR7" s="33">
        <f aca="true" t="shared" si="37" ref="BR7:BR70">IF(BF7=0,0,BL7/BF7%)</f>
        <v>55.68627450980392</v>
      </c>
      <c r="BS7" s="33">
        <f aca="true" t="shared" si="38" ref="BS7:BS69">IF(BG7=0,0,BM7/BG7%)</f>
        <v>0</v>
      </c>
      <c r="BT7" s="32">
        <f t="shared" si="22"/>
        <v>0</v>
      </c>
      <c r="BU7" s="33">
        <f t="shared" si="23"/>
        <v>55.68627450980392</v>
      </c>
      <c r="BV7" s="33">
        <f t="shared" si="24"/>
        <v>63.31360946745562</v>
      </c>
      <c r="BW7" s="33">
        <f t="shared" si="25"/>
        <v>67.21311475409836</v>
      </c>
      <c r="BX7" s="11">
        <v>283</v>
      </c>
      <c r="BY7" s="11"/>
      <c r="BZ7" s="11"/>
      <c r="CA7" s="32">
        <f t="shared" si="26"/>
        <v>283</v>
      </c>
      <c r="CB7" s="11">
        <v>278</v>
      </c>
      <c r="CC7" s="67" t="s">
        <v>7</v>
      </c>
      <c r="CD7" s="11"/>
      <c r="CE7" s="11"/>
      <c r="CF7" s="11"/>
      <c r="CG7" s="64">
        <f aca="true" t="shared" si="39" ref="CG7:CG70">SUM(CD7:CF7)</f>
        <v>0</v>
      </c>
      <c r="CH7" s="11"/>
      <c r="CI7" s="11"/>
      <c r="CJ7" s="32">
        <f aca="true" t="shared" si="40" ref="CJ7:CJ70">SUM(BL7+BX7+CD7)</f>
        <v>425</v>
      </c>
      <c r="CK7" s="32">
        <f aca="true" t="shared" si="41" ref="CK7:CK70">SUM(BM7+BY7+CE7)</f>
        <v>0</v>
      </c>
      <c r="CL7" s="32">
        <f aca="true" t="shared" si="42" ref="CL7:CL70">SUM(BN7+BZ7+CF7)</f>
        <v>0</v>
      </c>
      <c r="CM7" s="30">
        <f t="shared" si="27"/>
        <v>425</v>
      </c>
      <c r="CN7" s="32">
        <f aca="true" t="shared" si="43" ref="CN7:CN70">SUM(BP7+CB7+CH7)</f>
        <v>385</v>
      </c>
      <c r="CO7" s="32">
        <f aca="true" t="shared" si="44" ref="CO7:CO70">SUM(BQ7+CI7)</f>
        <v>41</v>
      </c>
      <c r="CP7" s="11">
        <v>8</v>
      </c>
      <c r="CQ7" s="11"/>
      <c r="CR7" s="11"/>
      <c r="CS7" s="32">
        <f t="shared" si="28"/>
        <v>8</v>
      </c>
      <c r="CT7" s="11">
        <v>8</v>
      </c>
      <c r="CU7" s="11"/>
      <c r="CV7" s="11"/>
      <c r="CW7" s="11"/>
      <c r="CX7" s="11"/>
      <c r="CY7" s="32">
        <f t="shared" si="29"/>
        <v>0</v>
      </c>
      <c r="CZ7" s="11"/>
      <c r="DA7" s="11"/>
      <c r="DB7" s="71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</row>
    <row r="8" spans="1:150" ht="25.5">
      <c r="A8" s="23">
        <v>3</v>
      </c>
      <c r="B8" s="10" t="s">
        <v>160</v>
      </c>
      <c r="C8" s="11">
        <v>1</v>
      </c>
      <c r="D8" s="11"/>
      <c r="E8" s="11"/>
      <c r="F8" s="30">
        <f t="shared" si="0"/>
        <v>1</v>
      </c>
      <c r="G8" s="11">
        <v>1</v>
      </c>
      <c r="H8" s="11"/>
      <c r="I8" s="11"/>
      <c r="J8" s="32">
        <f t="shared" si="1"/>
        <v>1</v>
      </c>
      <c r="K8" s="11"/>
      <c r="L8" s="11"/>
      <c r="M8" s="32">
        <f t="shared" si="2"/>
        <v>0</v>
      </c>
      <c r="N8" s="43"/>
      <c r="O8" s="43"/>
      <c r="P8" s="43"/>
      <c r="Q8" s="32">
        <f t="shared" si="30"/>
        <v>0</v>
      </c>
      <c r="R8" s="11">
        <v>439</v>
      </c>
      <c r="S8" s="11"/>
      <c r="T8" s="11"/>
      <c r="U8" s="32">
        <f t="shared" si="3"/>
        <v>439</v>
      </c>
      <c r="V8" s="11">
        <v>244</v>
      </c>
      <c r="W8" s="11">
        <v>120</v>
      </c>
      <c r="X8" s="11">
        <v>123</v>
      </c>
      <c r="Y8" s="33">
        <f t="shared" si="4"/>
        <v>28.01822323462415</v>
      </c>
      <c r="Z8" s="11"/>
      <c r="AA8" s="33">
        <f t="shared" si="5"/>
        <v>0</v>
      </c>
      <c r="AB8" s="11"/>
      <c r="AC8" s="33">
        <f t="shared" si="6"/>
        <v>0</v>
      </c>
      <c r="AD8" s="30">
        <f t="shared" si="31"/>
        <v>123</v>
      </c>
      <c r="AE8" s="33">
        <f t="shared" si="32"/>
        <v>28.01822323462415</v>
      </c>
      <c r="AF8" s="11">
        <v>95</v>
      </c>
      <c r="AG8" s="11">
        <v>24</v>
      </c>
      <c r="AH8" s="11">
        <v>11</v>
      </c>
      <c r="AI8" s="11"/>
      <c r="AJ8" s="11"/>
      <c r="AK8" s="32">
        <f t="shared" si="7"/>
        <v>11</v>
      </c>
      <c r="AL8" s="11">
        <v>8</v>
      </c>
      <c r="AM8" s="11">
        <v>5</v>
      </c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439</v>
      </c>
      <c r="BG8" s="32">
        <f t="shared" si="13"/>
        <v>0</v>
      </c>
      <c r="BH8" s="32">
        <f t="shared" si="14"/>
        <v>0</v>
      </c>
      <c r="BI8" s="32">
        <f t="shared" si="35"/>
        <v>439</v>
      </c>
      <c r="BJ8" s="32">
        <f t="shared" si="15"/>
        <v>244</v>
      </c>
      <c r="BK8" s="32">
        <f t="shared" si="16"/>
        <v>120</v>
      </c>
      <c r="BL8" s="32">
        <f t="shared" si="36"/>
        <v>123</v>
      </c>
      <c r="BM8" s="32">
        <f t="shared" si="17"/>
        <v>0</v>
      </c>
      <c r="BN8" s="32">
        <f t="shared" si="18"/>
        <v>0</v>
      </c>
      <c r="BO8" s="30">
        <f t="shared" si="19"/>
        <v>123</v>
      </c>
      <c r="BP8" s="32">
        <f t="shared" si="20"/>
        <v>95</v>
      </c>
      <c r="BQ8" s="32">
        <f t="shared" si="21"/>
        <v>24</v>
      </c>
      <c r="BR8" s="33">
        <f t="shared" si="37"/>
        <v>28.01822323462415</v>
      </c>
      <c r="BS8" s="33">
        <f t="shared" si="38"/>
        <v>0</v>
      </c>
      <c r="BT8" s="32">
        <f t="shared" si="22"/>
        <v>0</v>
      </c>
      <c r="BU8" s="33">
        <f t="shared" si="23"/>
        <v>28.01822323462415</v>
      </c>
      <c r="BV8" s="33">
        <f t="shared" si="24"/>
        <v>38.9344262295082</v>
      </c>
      <c r="BW8" s="33">
        <f t="shared" si="25"/>
        <v>20</v>
      </c>
      <c r="BX8" s="11">
        <v>1</v>
      </c>
      <c r="BY8" s="11"/>
      <c r="BZ8" s="11"/>
      <c r="CA8" s="32">
        <f t="shared" si="26"/>
        <v>1</v>
      </c>
      <c r="CB8" s="11">
        <v>1</v>
      </c>
      <c r="CC8" s="67" t="s">
        <v>7</v>
      </c>
      <c r="CD8" s="11">
        <v>19</v>
      </c>
      <c r="CE8" s="11"/>
      <c r="CF8" s="11"/>
      <c r="CG8" s="64">
        <f t="shared" si="39"/>
        <v>19</v>
      </c>
      <c r="CH8" s="11">
        <v>19</v>
      </c>
      <c r="CI8" s="11">
        <v>19</v>
      </c>
      <c r="CJ8" s="32">
        <f t="shared" si="40"/>
        <v>143</v>
      </c>
      <c r="CK8" s="32">
        <f t="shared" si="41"/>
        <v>0</v>
      </c>
      <c r="CL8" s="32">
        <f t="shared" si="42"/>
        <v>0</v>
      </c>
      <c r="CM8" s="30">
        <f t="shared" si="27"/>
        <v>143</v>
      </c>
      <c r="CN8" s="32">
        <f t="shared" si="43"/>
        <v>115</v>
      </c>
      <c r="CO8" s="32">
        <f t="shared" si="44"/>
        <v>43</v>
      </c>
      <c r="CP8" s="11">
        <v>3</v>
      </c>
      <c r="CQ8" s="11"/>
      <c r="CR8" s="11"/>
      <c r="CS8" s="32">
        <f t="shared" si="28"/>
        <v>3</v>
      </c>
      <c r="CT8" s="11">
        <v>3</v>
      </c>
      <c r="CU8" s="11">
        <v>1</v>
      </c>
      <c r="CV8" s="11"/>
      <c r="CW8" s="11"/>
      <c r="CX8" s="11"/>
      <c r="CY8" s="32">
        <f t="shared" si="29"/>
        <v>0</v>
      </c>
      <c r="CZ8" s="11"/>
      <c r="DA8" s="11"/>
      <c r="DB8" s="71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</row>
    <row r="9" spans="1:150" ht="12.75">
      <c r="A9" s="23">
        <v>4</v>
      </c>
      <c r="B9" s="10" t="s">
        <v>164</v>
      </c>
      <c r="C9" s="11">
        <v>2</v>
      </c>
      <c r="D9" s="11"/>
      <c r="E9" s="11"/>
      <c r="F9" s="30">
        <f t="shared" si="0"/>
        <v>2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>
        <v>768</v>
      </c>
      <c r="S9" s="11"/>
      <c r="T9" s="11"/>
      <c r="U9" s="32">
        <f t="shared" si="3"/>
        <v>768</v>
      </c>
      <c r="V9" s="11">
        <v>362</v>
      </c>
      <c r="W9" s="11">
        <v>201</v>
      </c>
      <c r="X9" s="11">
        <v>388</v>
      </c>
      <c r="Y9" s="33">
        <f t="shared" si="4"/>
        <v>50.520833333333336</v>
      </c>
      <c r="Z9" s="11"/>
      <c r="AA9" s="33">
        <f t="shared" si="5"/>
        <v>0</v>
      </c>
      <c r="AB9" s="11"/>
      <c r="AC9" s="33">
        <f t="shared" si="6"/>
        <v>0</v>
      </c>
      <c r="AD9" s="30">
        <f t="shared" si="31"/>
        <v>388</v>
      </c>
      <c r="AE9" s="33">
        <f t="shared" si="32"/>
        <v>50.520833333333336</v>
      </c>
      <c r="AF9" s="11">
        <v>210</v>
      </c>
      <c r="AG9" s="11">
        <v>85</v>
      </c>
      <c r="AH9" s="11">
        <v>38</v>
      </c>
      <c r="AI9" s="11"/>
      <c r="AJ9" s="11"/>
      <c r="AK9" s="32">
        <f t="shared" si="7"/>
        <v>38</v>
      </c>
      <c r="AL9" s="11">
        <v>29</v>
      </c>
      <c r="AM9" s="11">
        <v>16</v>
      </c>
      <c r="AN9" s="11"/>
      <c r="AO9" s="11"/>
      <c r="AP9" s="32">
        <f t="shared" si="8"/>
        <v>0</v>
      </c>
      <c r="AQ9" s="11"/>
      <c r="AR9" s="11"/>
      <c r="AS9" s="11"/>
      <c r="AT9" s="33">
        <f t="shared" si="9"/>
        <v>0</v>
      </c>
      <c r="AU9" s="11"/>
      <c r="AV9" s="33">
        <f t="shared" si="10"/>
        <v>0</v>
      </c>
      <c r="AW9" s="32">
        <f t="shared" si="33"/>
        <v>0</v>
      </c>
      <c r="AX9" s="33">
        <f t="shared" si="11"/>
        <v>0</v>
      </c>
      <c r="AY9" s="11"/>
      <c r="AZ9" s="11"/>
      <c r="BA9" s="11"/>
      <c r="BB9" s="11"/>
      <c r="BC9" s="32">
        <f t="shared" si="12"/>
        <v>0</v>
      </c>
      <c r="BD9" s="11"/>
      <c r="BE9" s="11"/>
      <c r="BF9" s="44">
        <f t="shared" si="34"/>
        <v>768</v>
      </c>
      <c r="BG9" s="32">
        <f t="shared" si="13"/>
        <v>0</v>
      </c>
      <c r="BH9" s="32">
        <f t="shared" si="14"/>
        <v>0</v>
      </c>
      <c r="BI9" s="32">
        <f t="shared" si="35"/>
        <v>768</v>
      </c>
      <c r="BJ9" s="32">
        <f t="shared" si="15"/>
        <v>362</v>
      </c>
      <c r="BK9" s="32">
        <f t="shared" si="16"/>
        <v>201</v>
      </c>
      <c r="BL9" s="32">
        <f t="shared" si="36"/>
        <v>388</v>
      </c>
      <c r="BM9" s="32">
        <f t="shared" si="17"/>
        <v>0</v>
      </c>
      <c r="BN9" s="32">
        <f t="shared" si="18"/>
        <v>0</v>
      </c>
      <c r="BO9" s="30">
        <f t="shared" si="19"/>
        <v>388</v>
      </c>
      <c r="BP9" s="32">
        <f t="shared" si="20"/>
        <v>210</v>
      </c>
      <c r="BQ9" s="32">
        <f t="shared" si="21"/>
        <v>85</v>
      </c>
      <c r="BR9" s="33">
        <f t="shared" si="37"/>
        <v>50.520833333333336</v>
      </c>
      <c r="BS9" s="33">
        <f t="shared" si="38"/>
        <v>0</v>
      </c>
      <c r="BT9" s="32">
        <f t="shared" si="22"/>
        <v>0</v>
      </c>
      <c r="BU9" s="33">
        <f t="shared" si="23"/>
        <v>50.520833333333336</v>
      </c>
      <c r="BV9" s="33">
        <f t="shared" si="24"/>
        <v>58.011049723756905</v>
      </c>
      <c r="BW9" s="33">
        <f t="shared" si="25"/>
        <v>42.28855721393035</v>
      </c>
      <c r="BX9" s="11"/>
      <c r="BY9" s="11"/>
      <c r="BZ9" s="11"/>
      <c r="CA9" s="32">
        <f t="shared" si="26"/>
        <v>0</v>
      </c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388</v>
      </c>
      <c r="CK9" s="32">
        <f t="shared" si="41"/>
        <v>0</v>
      </c>
      <c r="CL9" s="32">
        <f t="shared" si="42"/>
        <v>0</v>
      </c>
      <c r="CM9" s="30">
        <f t="shared" si="27"/>
        <v>388</v>
      </c>
      <c r="CN9" s="32">
        <f t="shared" si="43"/>
        <v>210</v>
      </c>
      <c r="CO9" s="32">
        <f t="shared" si="44"/>
        <v>85</v>
      </c>
      <c r="CP9" s="11">
        <v>5</v>
      </c>
      <c r="CQ9" s="11"/>
      <c r="CR9" s="11"/>
      <c r="CS9" s="32">
        <f t="shared" si="28"/>
        <v>5</v>
      </c>
      <c r="CT9" s="11">
        <v>3</v>
      </c>
      <c r="CU9" s="11">
        <v>1</v>
      </c>
      <c r="CV9" s="11"/>
      <c r="CW9" s="11"/>
      <c r="CX9" s="11"/>
      <c r="CY9" s="32">
        <f t="shared" si="29"/>
        <v>0</v>
      </c>
      <c r="CZ9" s="11"/>
      <c r="DA9" s="11"/>
      <c r="DB9" s="71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</row>
    <row r="10" spans="1:150" ht="38.25">
      <c r="A10" s="22">
        <v>5</v>
      </c>
      <c r="B10" s="10" t="s">
        <v>165</v>
      </c>
      <c r="C10" s="11">
        <v>13</v>
      </c>
      <c r="D10" s="11"/>
      <c r="E10" s="11"/>
      <c r="F10" s="30">
        <f t="shared" si="0"/>
        <v>13</v>
      </c>
      <c r="G10" s="11">
        <v>9</v>
      </c>
      <c r="H10" s="11"/>
      <c r="I10" s="11"/>
      <c r="J10" s="32">
        <f t="shared" si="1"/>
        <v>9</v>
      </c>
      <c r="K10" s="11"/>
      <c r="L10" s="11"/>
      <c r="M10" s="32">
        <f t="shared" si="2"/>
        <v>0</v>
      </c>
      <c r="N10" s="43">
        <v>1</v>
      </c>
      <c r="O10" s="43"/>
      <c r="P10" s="43"/>
      <c r="Q10" s="32">
        <f t="shared" si="30"/>
        <v>1</v>
      </c>
      <c r="R10" s="11">
        <v>4190</v>
      </c>
      <c r="S10" s="11"/>
      <c r="T10" s="11"/>
      <c r="U10" s="32">
        <f t="shared" si="3"/>
        <v>4190</v>
      </c>
      <c r="V10" s="11">
        <v>1079</v>
      </c>
      <c r="W10" s="11">
        <v>637</v>
      </c>
      <c r="X10" s="11">
        <v>2237</v>
      </c>
      <c r="Y10" s="33">
        <f t="shared" si="4"/>
        <v>53.389021479713605</v>
      </c>
      <c r="Z10" s="11"/>
      <c r="AA10" s="33">
        <f t="shared" si="5"/>
        <v>0</v>
      </c>
      <c r="AB10" s="11"/>
      <c r="AC10" s="33">
        <f t="shared" si="6"/>
        <v>0</v>
      </c>
      <c r="AD10" s="30">
        <f t="shared" si="31"/>
        <v>2237</v>
      </c>
      <c r="AE10" s="33">
        <f t="shared" si="32"/>
        <v>53.389021479713605</v>
      </c>
      <c r="AF10" s="11">
        <v>448</v>
      </c>
      <c r="AG10" s="11">
        <v>323</v>
      </c>
      <c r="AH10" s="11">
        <v>105</v>
      </c>
      <c r="AI10" s="11"/>
      <c r="AJ10" s="11"/>
      <c r="AK10" s="32">
        <f t="shared" si="7"/>
        <v>105</v>
      </c>
      <c r="AL10" s="11">
        <v>51</v>
      </c>
      <c r="AM10" s="11">
        <v>39</v>
      </c>
      <c r="AN10" s="11"/>
      <c r="AO10" s="11"/>
      <c r="AP10" s="32">
        <f t="shared" si="8"/>
        <v>0</v>
      </c>
      <c r="AQ10" s="11"/>
      <c r="AR10" s="11"/>
      <c r="AS10" s="11"/>
      <c r="AT10" s="33">
        <f t="shared" si="9"/>
        <v>0</v>
      </c>
      <c r="AU10" s="11"/>
      <c r="AV10" s="33">
        <f t="shared" si="10"/>
        <v>0</v>
      </c>
      <c r="AW10" s="32">
        <f t="shared" si="33"/>
        <v>0</v>
      </c>
      <c r="AX10" s="33">
        <f t="shared" si="11"/>
        <v>0</v>
      </c>
      <c r="AY10" s="11"/>
      <c r="AZ10" s="11"/>
      <c r="BA10" s="11"/>
      <c r="BB10" s="11"/>
      <c r="BC10" s="32">
        <f t="shared" si="12"/>
        <v>0</v>
      </c>
      <c r="BD10" s="11"/>
      <c r="BE10" s="11"/>
      <c r="BF10" s="44">
        <f t="shared" si="34"/>
        <v>4190</v>
      </c>
      <c r="BG10" s="32">
        <f t="shared" si="13"/>
        <v>0</v>
      </c>
      <c r="BH10" s="32">
        <f t="shared" si="14"/>
        <v>0</v>
      </c>
      <c r="BI10" s="32">
        <f t="shared" si="35"/>
        <v>4190</v>
      </c>
      <c r="BJ10" s="32">
        <f t="shared" si="15"/>
        <v>1079</v>
      </c>
      <c r="BK10" s="32">
        <f t="shared" si="16"/>
        <v>637</v>
      </c>
      <c r="BL10" s="32">
        <f t="shared" si="36"/>
        <v>2237</v>
      </c>
      <c r="BM10" s="32">
        <f t="shared" si="17"/>
        <v>0</v>
      </c>
      <c r="BN10" s="32">
        <f t="shared" si="18"/>
        <v>0</v>
      </c>
      <c r="BO10" s="30">
        <f t="shared" si="19"/>
        <v>2237</v>
      </c>
      <c r="BP10" s="32">
        <f t="shared" si="20"/>
        <v>448</v>
      </c>
      <c r="BQ10" s="32">
        <f t="shared" si="21"/>
        <v>323</v>
      </c>
      <c r="BR10" s="33">
        <f t="shared" si="37"/>
        <v>53.389021479713605</v>
      </c>
      <c r="BS10" s="33">
        <f t="shared" si="38"/>
        <v>0</v>
      </c>
      <c r="BT10" s="32">
        <f t="shared" si="22"/>
        <v>0</v>
      </c>
      <c r="BU10" s="33">
        <f t="shared" si="23"/>
        <v>53.389021479713605</v>
      </c>
      <c r="BV10" s="33">
        <f t="shared" si="24"/>
        <v>41.51992585727526</v>
      </c>
      <c r="BW10" s="33">
        <f t="shared" si="25"/>
        <v>50.706436420722135</v>
      </c>
      <c r="BX10" s="11"/>
      <c r="BY10" s="11"/>
      <c r="BZ10" s="11"/>
      <c r="CA10" s="32">
        <f t="shared" si="26"/>
        <v>0</v>
      </c>
      <c r="CB10" s="11"/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2237</v>
      </c>
      <c r="CK10" s="32">
        <f t="shared" si="41"/>
        <v>0</v>
      </c>
      <c r="CL10" s="32">
        <f t="shared" si="42"/>
        <v>0</v>
      </c>
      <c r="CM10" s="30">
        <f t="shared" si="27"/>
        <v>2237</v>
      </c>
      <c r="CN10" s="32">
        <f t="shared" si="43"/>
        <v>448</v>
      </c>
      <c r="CO10" s="32">
        <f t="shared" si="44"/>
        <v>323</v>
      </c>
      <c r="CP10" s="11">
        <v>97</v>
      </c>
      <c r="CQ10" s="11"/>
      <c r="CR10" s="11"/>
      <c r="CS10" s="32">
        <f t="shared" si="28"/>
        <v>97</v>
      </c>
      <c r="CT10" s="11">
        <v>38</v>
      </c>
      <c r="CU10" s="11">
        <v>12</v>
      </c>
      <c r="CV10" s="11"/>
      <c r="CW10" s="11"/>
      <c r="CX10" s="11"/>
      <c r="CY10" s="32">
        <f t="shared" si="29"/>
        <v>0</v>
      </c>
      <c r="CZ10" s="11"/>
      <c r="DA10" s="1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</row>
    <row r="11" spans="1:150" ht="38.25">
      <c r="A11" s="23">
        <v>6</v>
      </c>
      <c r="B11" s="10" t="s">
        <v>167</v>
      </c>
      <c r="C11" s="11">
        <v>8</v>
      </c>
      <c r="D11" s="11"/>
      <c r="E11" s="11"/>
      <c r="F11" s="30">
        <f t="shared" si="0"/>
        <v>8</v>
      </c>
      <c r="G11" s="11">
        <v>7</v>
      </c>
      <c r="H11" s="11"/>
      <c r="I11" s="11"/>
      <c r="J11" s="32">
        <f t="shared" si="1"/>
        <v>7</v>
      </c>
      <c r="K11" s="11"/>
      <c r="L11" s="11"/>
      <c r="M11" s="32">
        <f t="shared" si="2"/>
        <v>0</v>
      </c>
      <c r="N11" s="43"/>
      <c r="O11" s="43"/>
      <c r="P11" s="43"/>
      <c r="Q11" s="32">
        <f t="shared" si="30"/>
        <v>0</v>
      </c>
      <c r="R11" s="11">
        <v>3281</v>
      </c>
      <c r="S11" s="11"/>
      <c r="T11" s="11"/>
      <c r="U11" s="32">
        <f t="shared" si="3"/>
        <v>3281</v>
      </c>
      <c r="V11" s="11">
        <v>547</v>
      </c>
      <c r="W11" s="11">
        <v>736</v>
      </c>
      <c r="X11" s="11">
        <v>1020</v>
      </c>
      <c r="Y11" s="33">
        <f t="shared" si="4"/>
        <v>31.0880829015544</v>
      </c>
      <c r="Z11" s="11"/>
      <c r="AA11" s="33">
        <f t="shared" si="5"/>
        <v>0</v>
      </c>
      <c r="AB11" s="11"/>
      <c r="AC11" s="33">
        <f t="shared" si="6"/>
        <v>0</v>
      </c>
      <c r="AD11" s="30">
        <f t="shared" si="31"/>
        <v>1020</v>
      </c>
      <c r="AE11" s="33">
        <f t="shared" si="32"/>
        <v>31.0880829015544</v>
      </c>
      <c r="AF11" s="11">
        <v>225</v>
      </c>
      <c r="AG11" s="11">
        <v>203</v>
      </c>
      <c r="AH11" s="11">
        <v>188</v>
      </c>
      <c r="AI11" s="11"/>
      <c r="AJ11" s="11"/>
      <c r="AK11" s="32">
        <f t="shared" si="7"/>
        <v>188</v>
      </c>
      <c r="AL11" s="11">
        <v>88</v>
      </c>
      <c r="AM11" s="11"/>
      <c r="AN11" s="11"/>
      <c r="AO11" s="11"/>
      <c r="AP11" s="32">
        <f t="shared" si="8"/>
        <v>0</v>
      </c>
      <c r="AQ11" s="11"/>
      <c r="AR11" s="11"/>
      <c r="AS11" s="11"/>
      <c r="AT11" s="33">
        <f t="shared" si="9"/>
        <v>0</v>
      </c>
      <c r="AU11" s="11"/>
      <c r="AV11" s="33">
        <f t="shared" si="10"/>
        <v>0</v>
      </c>
      <c r="AW11" s="32">
        <f t="shared" si="33"/>
        <v>0</v>
      </c>
      <c r="AX11" s="33">
        <f t="shared" si="11"/>
        <v>0</v>
      </c>
      <c r="AY11" s="11"/>
      <c r="AZ11" s="11"/>
      <c r="BA11" s="11"/>
      <c r="BB11" s="11"/>
      <c r="BC11" s="32">
        <f t="shared" si="12"/>
        <v>0</v>
      </c>
      <c r="BD11" s="11"/>
      <c r="BE11" s="11"/>
      <c r="BF11" s="44">
        <f t="shared" si="34"/>
        <v>3281</v>
      </c>
      <c r="BG11" s="32">
        <f t="shared" si="13"/>
        <v>0</v>
      </c>
      <c r="BH11" s="32">
        <f t="shared" si="14"/>
        <v>0</v>
      </c>
      <c r="BI11" s="32">
        <f t="shared" si="35"/>
        <v>3281</v>
      </c>
      <c r="BJ11" s="32">
        <f t="shared" si="15"/>
        <v>547</v>
      </c>
      <c r="BK11" s="32">
        <f t="shared" si="16"/>
        <v>736</v>
      </c>
      <c r="BL11" s="32">
        <f t="shared" si="36"/>
        <v>1020</v>
      </c>
      <c r="BM11" s="32">
        <f t="shared" si="17"/>
        <v>0</v>
      </c>
      <c r="BN11" s="32">
        <f t="shared" si="18"/>
        <v>0</v>
      </c>
      <c r="BO11" s="30">
        <f t="shared" si="19"/>
        <v>1020</v>
      </c>
      <c r="BP11" s="32">
        <f t="shared" si="20"/>
        <v>225</v>
      </c>
      <c r="BQ11" s="32">
        <f t="shared" si="21"/>
        <v>203</v>
      </c>
      <c r="BR11" s="33">
        <f t="shared" si="37"/>
        <v>31.0880829015544</v>
      </c>
      <c r="BS11" s="33">
        <f t="shared" si="38"/>
        <v>0</v>
      </c>
      <c r="BT11" s="32">
        <f t="shared" si="22"/>
        <v>0</v>
      </c>
      <c r="BU11" s="33">
        <f t="shared" si="23"/>
        <v>31.0880829015544</v>
      </c>
      <c r="BV11" s="33">
        <f t="shared" si="24"/>
        <v>41.13345521023766</v>
      </c>
      <c r="BW11" s="33">
        <f t="shared" si="25"/>
        <v>27.581521739130434</v>
      </c>
      <c r="BX11" s="11">
        <v>21</v>
      </c>
      <c r="BY11" s="11"/>
      <c r="BZ11" s="11"/>
      <c r="CA11" s="32">
        <f t="shared" si="26"/>
        <v>21</v>
      </c>
      <c r="CB11" s="11"/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1041</v>
      </c>
      <c r="CK11" s="32">
        <f t="shared" si="41"/>
        <v>0</v>
      </c>
      <c r="CL11" s="32">
        <f t="shared" si="42"/>
        <v>0</v>
      </c>
      <c r="CM11" s="30">
        <f t="shared" si="27"/>
        <v>1041</v>
      </c>
      <c r="CN11" s="32">
        <f t="shared" si="43"/>
        <v>225</v>
      </c>
      <c r="CO11" s="32">
        <f t="shared" si="44"/>
        <v>203</v>
      </c>
      <c r="CP11" s="11">
        <v>304</v>
      </c>
      <c r="CQ11" s="11"/>
      <c r="CR11" s="11"/>
      <c r="CS11" s="32">
        <f t="shared" si="28"/>
        <v>304</v>
      </c>
      <c r="CT11" s="11">
        <v>28</v>
      </c>
      <c r="CU11" s="11">
        <v>276</v>
      </c>
      <c r="CV11" s="11"/>
      <c r="CW11" s="11"/>
      <c r="CX11" s="11"/>
      <c r="CY11" s="32">
        <f t="shared" si="29"/>
        <v>0</v>
      </c>
      <c r="CZ11" s="11"/>
      <c r="DA11" s="11"/>
      <c r="DB11" s="71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</row>
    <row r="12" spans="1:150" ht="38.25">
      <c r="A12" s="23">
        <v>7</v>
      </c>
      <c r="B12" s="10" t="s">
        <v>169</v>
      </c>
      <c r="C12" s="11">
        <v>109</v>
      </c>
      <c r="D12" s="11"/>
      <c r="E12" s="11">
        <v>4</v>
      </c>
      <c r="F12" s="30">
        <f t="shared" si="0"/>
        <v>113</v>
      </c>
      <c r="G12" s="11">
        <v>23</v>
      </c>
      <c r="H12" s="11"/>
      <c r="I12" s="11"/>
      <c r="J12" s="32">
        <f t="shared" si="1"/>
        <v>23</v>
      </c>
      <c r="K12" s="11"/>
      <c r="L12" s="11">
        <v>2</v>
      </c>
      <c r="M12" s="32">
        <f t="shared" si="2"/>
        <v>2</v>
      </c>
      <c r="N12" s="43">
        <v>5</v>
      </c>
      <c r="O12" s="43"/>
      <c r="P12" s="43"/>
      <c r="Q12" s="32">
        <f t="shared" si="30"/>
        <v>5</v>
      </c>
      <c r="R12" s="11">
        <v>3623</v>
      </c>
      <c r="S12" s="11"/>
      <c r="T12" s="11">
        <v>128</v>
      </c>
      <c r="U12" s="32">
        <f t="shared" si="3"/>
        <v>3751</v>
      </c>
      <c r="V12" s="11">
        <v>3483</v>
      </c>
      <c r="W12" s="11">
        <v>1246</v>
      </c>
      <c r="X12" s="11">
        <v>3529</v>
      </c>
      <c r="Y12" s="33">
        <f t="shared" si="4"/>
        <v>97.40546508418439</v>
      </c>
      <c r="Z12" s="11"/>
      <c r="AA12" s="33">
        <f t="shared" si="5"/>
        <v>0</v>
      </c>
      <c r="AB12" s="11">
        <v>126</v>
      </c>
      <c r="AC12" s="33">
        <f t="shared" si="6"/>
        <v>98.4375</v>
      </c>
      <c r="AD12" s="30">
        <f t="shared" si="31"/>
        <v>3655</v>
      </c>
      <c r="AE12" s="33">
        <f t="shared" si="32"/>
        <v>97.44068248467076</v>
      </c>
      <c r="AF12" s="11">
        <v>3284</v>
      </c>
      <c r="AG12" s="11">
        <v>1090</v>
      </c>
      <c r="AH12" s="11">
        <v>84</v>
      </c>
      <c r="AI12" s="11"/>
      <c r="AJ12" s="11"/>
      <c r="AK12" s="32">
        <f t="shared" si="7"/>
        <v>84</v>
      </c>
      <c r="AL12" s="11">
        <v>74</v>
      </c>
      <c r="AM12" s="11">
        <v>12</v>
      </c>
      <c r="AN12" s="11"/>
      <c r="AO12" s="11">
        <v>432</v>
      </c>
      <c r="AP12" s="32">
        <f t="shared" si="8"/>
        <v>432</v>
      </c>
      <c r="AQ12" s="11">
        <v>318</v>
      </c>
      <c r="AR12" s="11">
        <v>432</v>
      </c>
      <c r="AS12" s="11"/>
      <c r="AT12" s="33">
        <f t="shared" si="9"/>
        <v>0</v>
      </c>
      <c r="AU12" s="11">
        <v>410</v>
      </c>
      <c r="AV12" s="33">
        <f t="shared" si="10"/>
        <v>94.9074074074074</v>
      </c>
      <c r="AW12" s="32">
        <f t="shared" si="33"/>
        <v>410</v>
      </c>
      <c r="AX12" s="33">
        <f t="shared" si="11"/>
        <v>94.9074074074074</v>
      </c>
      <c r="AY12" s="11">
        <v>300</v>
      </c>
      <c r="AZ12" s="11">
        <v>410</v>
      </c>
      <c r="BA12" s="11"/>
      <c r="BB12" s="11">
        <v>219</v>
      </c>
      <c r="BC12" s="32">
        <f t="shared" si="12"/>
        <v>219</v>
      </c>
      <c r="BD12" s="11">
        <v>185</v>
      </c>
      <c r="BE12" s="11">
        <v>219</v>
      </c>
      <c r="BF12" s="44">
        <f t="shared" si="34"/>
        <v>3623</v>
      </c>
      <c r="BG12" s="32">
        <f t="shared" si="13"/>
        <v>0</v>
      </c>
      <c r="BH12" s="32">
        <f t="shared" si="14"/>
        <v>560</v>
      </c>
      <c r="BI12" s="32">
        <f t="shared" si="35"/>
        <v>4183</v>
      </c>
      <c r="BJ12" s="32">
        <f t="shared" si="15"/>
        <v>3801</v>
      </c>
      <c r="BK12" s="32">
        <f t="shared" si="16"/>
        <v>1678</v>
      </c>
      <c r="BL12" s="32">
        <f t="shared" si="36"/>
        <v>3529</v>
      </c>
      <c r="BM12" s="32">
        <f t="shared" si="17"/>
        <v>0</v>
      </c>
      <c r="BN12" s="32">
        <f t="shared" si="18"/>
        <v>536</v>
      </c>
      <c r="BO12" s="30">
        <f t="shared" si="19"/>
        <v>4065</v>
      </c>
      <c r="BP12" s="32">
        <f t="shared" si="20"/>
        <v>3584</v>
      </c>
      <c r="BQ12" s="32">
        <f t="shared" si="21"/>
        <v>1500</v>
      </c>
      <c r="BR12" s="33">
        <f t="shared" si="37"/>
        <v>97.40546508418439</v>
      </c>
      <c r="BS12" s="33">
        <f t="shared" si="38"/>
        <v>0</v>
      </c>
      <c r="BT12" s="32">
        <f t="shared" si="22"/>
        <v>95.71428571428572</v>
      </c>
      <c r="BU12" s="33">
        <f t="shared" si="23"/>
        <v>97.17905809227827</v>
      </c>
      <c r="BV12" s="33">
        <f t="shared" si="24"/>
        <v>94.29097605893186</v>
      </c>
      <c r="BW12" s="33">
        <f t="shared" si="25"/>
        <v>89.39213349225268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>
        <v>74</v>
      </c>
      <c r="CE12" s="11"/>
      <c r="CF12" s="11"/>
      <c r="CG12" s="64">
        <f t="shared" si="39"/>
        <v>74</v>
      </c>
      <c r="CH12" s="11">
        <v>74</v>
      </c>
      <c r="CI12" s="11">
        <v>74</v>
      </c>
      <c r="CJ12" s="32">
        <f t="shared" si="40"/>
        <v>3603</v>
      </c>
      <c r="CK12" s="32">
        <f t="shared" si="41"/>
        <v>0</v>
      </c>
      <c r="CL12" s="32">
        <f t="shared" si="42"/>
        <v>536</v>
      </c>
      <c r="CM12" s="30">
        <f t="shared" si="27"/>
        <v>4139</v>
      </c>
      <c r="CN12" s="32">
        <f t="shared" si="43"/>
        <v>3658</v>
      </c>
      <c r="CO12" s="32">
        <f t="shared" si="44"/>
        <v>1574</v>
      </c>
      <c r="CP12" s="11">
        <v>0</v>
      </c>
      <c r="CQ12" s="11"/>
      <c r="CR12" s="11"/>
      <c r="CS12" s="32">
        <f t="shared" si="28"/>
        <v>0</v>
      </c>
      <c r="CT12" s="11"/>
      <c r="CU12" s="11"/>
      <c r="CV12" s="11"/>
      <c r="CW12" s="11"/>
      <c r="CX12" s="11"/>
      <c r="CY12" s="32">
        <f t="shared" si="29"/>
        <v>0</v>
      </c>
      <c r="CZ12" s="11"/>
      <c r="DA12" s="11"/>
      <c r="DB12" s="71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</row>
    <row r="13" spans="1:109" ht="29.25" customHeight="1">
      <c r="A13" s="22">
        <v>8</v>
      </c>
      <c r="B13" s="10" t="s">
        <v>171</v>
      </c>
      <c r="C13" s="11">
        <v>1</v>
      </c>
      <c r="D13" s="11"/>
      <c r="E13" s="11"/>
      <c r="F13" s="30">
        <f t="shared" si="0"/>
        <v>1</v>
      </c>
      <c r="G13" s="11">
        <v>1</v>
      </c>
      <c r="H13" s="11"/>
      <c r="I13" s="11"/>
      <c r="J13" s="32">
        <f t="shared" si="1"/>
        <v>1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>
        <v>847</v>
      </c>
      <c r="S13" s="11"/>
      <c r="T13" s="11"/>
      <c r="U13" s="32">
        <f t="shared" si="3"/>
        <v>847</v>
      </c>
      <c r="V13" s="11">
        <v>662</v>
      </c>
      <c r="W13" s="11">
        <v>173</v>
      </c>
      <c r="X13" s="11">
        <v>392</v>
      </c>
      <c r="Y13" s="33">
        <f t="shared" si="4"/>
        <v>46.280991735537185</v>
      </c>
      <c r="Z13" s="11"/>
      <c r="AA13" s="33">
        <f t="shared" si="5"/>
        <v>0</v>
      </c>
      <c r="AB13" s="11"/>
      <c r="AC13" s="33">
        <f t="shared" si="6"/>
        <v>0</v>
      </c>
      <c r="AD13" s="30">
        <f t="shared" si="31"/>
        <v>392</v>
      </c>
      <c r="AE13" s="33">
        <f t="shared" si="32"/>
        <v>46.280991735537185</v>
      </c>
      <c r="AF13" s="11">
        <v>304</v>
      </c>
      <c r="AG13" s="11">
        <v>79</v>
      </c>
      <c r="AH13" s="11">
        <v>54</v>
      </c>
      <c r="AI13" s="11"/>
      <c r="AJ13" s="11"/>
      <c r="AK13" s="32">
        <f t="shared" si="7"/>
        <v>54</v>
      </c>
      <c r="AL13" s="11">
        <v>41</v>
      </c>
      <c r="AM13" s="11">
        <v>10</v>
      </c>
      <c r="AN13" s="11"/>
      <c r="AO13" s="11"/>
      <c r="AP13" s="32">
        <f t="shared" si="8"/>
        <v>0</v>
      </c>
      <c r="AQ13" s="11"/>
      <c r="AR13" s="11"/>
      <c r="AS13" s="11"/>
      <c r="AT13" s="33">
        <f t="shared" si="9"/>
        <v>0</v>
      </c>
      <c r="AU13" s="11"/>
      <c r="AV13" s="33">
        <f t="shared" si="10"/>
        <v>0</v>
      </c>
      <c r="AW13" s="32">
        <f t="shared" si="33"/>
        <v>0</v>
      </c>
      <c r="AX13" s="33">
        <f t="shared" si="11"/>
        <v>0</v>
      </c>
      <c r="AY13" s="11"/>
      <c r="AZ13" s="11"/>
      <c r="BA13" s="11"/>
      <c r="BB13" s="11"/>
      <c r="BC13" s="32">
        <f t="shared" si="12"/>
        <v>0</v>
      </c>
      <c r="BD13" s="11"/>
      <c r="BE13" s="11"/>
      <c r="BF13" s="44">
        <f t="shared" si="34"/>
        <v>847</v>
      </c>
      <c r="BG13" s="32">
        <f t="shared" si="13"/>
        <v>0</v>
      </c>
      <c r="BH13" s="32">
        <f t="shared" si="14"/>
        <v>0</v>
      </c>
      <c r="BI13" s="32">
        <f t="shared" si="35"/>
        <v>847</v>
      </c>
      <c r="BJ13" s="32">
        <f t="shared" si="15"/>
        <v>662</v>
      </c>
      <c r="BK13" s="32">
        <f t="shared" si="16"/>
        <v>173</v>
      </c>
      <c r="BL13" s="32">
        <f t="shared" si="36"/>
        <v>392</v>
      </c>
      <c r="BM13" s="32">
        <f t="shared" si="17"/>
        <v>0</v>
      </c>
      <c r="BN13" s="32">
        <f t="shared" si="18"/>
        <v>0</v>
      </c>
      <c r="BO13" s="30">
        <f t="shared" si="19"/>
        <v>392</v>
      </c>
      <c r="BP13" s="32">
        <f t="shared" si="20"/>
        <v>304</v>
      </c>
      <c r="BQ13" s="32">
        <f t="shared" si="21"/>
        <v>79</v>
      </c>
      <c r="BR13" s="33">
        <f t="shared" si="37"/>
        <v>46.280991735537185</v>
      </c>
      <c r="BS13" s="33">
        <f t="shared" si="38"/>
        <v>0</v>
      </c>
      <c r="BT13" s="32">
        <f t="shared" si="22"/>
        <v>0</v>
      </c>
      <c r="BU13" s="33">
        <f t="shared" si="23"/>
        <v>46.280991735537185</v>
      </c>
      <c r="BV13" s="33">
        <f t="shared" si="24"/>
        <v>45.9214501510574</v>
      </c>
      <c r="BW13" s="33">
        <f t="shared" si="25"/>
        <v>45.664739884393065</v>
      </c>
      <c r="BX13" s="11">
        <v>301</v>
      </c>
      <c r="BY13" s="11"/>
      <c r="BZ13" s="11"/>
      <c r="CA13" s="32">
        <f t="shared" si="26"/>
        <v>301</v>
      </c>
      <c r="CB13" s="11">
        <v>272</v>
      </c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f t="shared" si="40"/>
        <v>693</v>
      </c>
      <c r="CK13" s="32">
        <f t="shared" si="41"/>
        <v>0</v>
      </c>
      <c r="CL13" s="32">
        <f t="shared" si="42"/>
        <v>0</v>
      </c>
      <c r="CM13" s="30">
        <f t="shared" si="27"/>
        <v>693</v>
      </c>
      <c r="CN13" s="32">
        <f t="shared" si="43"/>
        <v>576</v>
      </c>
      <c r="CO13" s="32">
        <f t="shared" si="44"/>
        <v>79</v>
      </c>
      <c r="CP13" s="11">
        <v>9</v>
      </c>
      <c r="CQ13" s="11"/>
      <c r="CR13" s="11"/>
      <c r="CS13" s="32">
        <f t="shared" si="28"/>
        <v>9</v>
      </c>
      <c r="CT13" s="11">
        <v>7</v>
      </c>
      <c r="CU13" s="11">
        <v>3</v>
      </c>
      <c r="CV13" s="11"/>
      <c r="CW13" s="11"/>
      <c r="CX13" s="11"/>
      <c r="CY13" s="32">
        <f t="shared" si="29"/>
        <v>0</v>
      </c>
      <c r="CZ13" s="11"/>
      <c r="DA13" s="11"/>
      <c r="DE13" s="1"/>
    </row>
    <row r="14" spans="1:109" ht="29.25" customHeight="1">
      <c r="A14" s="23">
        <v>9</v>
      </c>
      <c r="B14" s="10" t="s">
        <v>174</v>
      </c>
      <c r="C14" s="11">
        <v>3</v>
      </c>
      <c r="D14" s="11"/>
      <c r="E14" s="11"/>
      <c r="F14" s="30">
        <f t="shared" si="0"/>
        <v>3</v>
      </c>
      <c r="G14" s="11">
        <v>2</v>
      </c>
      <c r="H14" s="11"/>
      <c r="I14" s="11"/>
      <c r="J14" s="32">
        <f t="shared" si="1"/>
        <v>2</v>
      </c>
      <c r="K14" s="11"/>
      <c r="L14" s="11"/>
      <c r="M14" s="32">
        <f t="shared" si="2"/>
        <v>0</v>
      </c>
      <c r="N14" s="43"/>
      <c r="O14" s="43"/>
      <c r="P14" s="43"/>
      <c r="Q14" s="32">
        <f t="shared" si="30"/>
        <v>0</v>
      </c>
      <c r="R14" s="11">
        <v>3036</v>
      </c>
      <c r="S14" s="11"/>
      <c r="T14" s="11"/>
      <c r="U14" s="32">
        <f t="shared" si="3"/>
        <v>3036</v>
      </c>
      <c r="V14" s="11">
        <v>2056</v>
      </c>
      <c r="W14" s="11">
        <v>602</v>
      </c>
      <c r="X14" s="11">
        <v>1924</v>
      </c>
      <c r="Y14" s="33">
        <f t="shared" si="4"/>
        <v>63.37285902503294</v>
      </c>
      <c r="Z14" s="11"/>
      <c r="AA14" s="33">
        <f t="shared" si="5"/>
        <v>0</v>
      </c>
      <c r="AB14" s="11"/>
      <c r="AC14" s="33">
        <f t="shared" si="6"/>
        <v>0</v>
      </c>
      <c r="AD14" s="30">
        <f t="shared" si="31"/>
        <v>1924</v>
      </c>
      <c r="AE14" s="33">
        <f t="shared" si="32"/>
        <v>63.37285902503294</v>
      </c>
      <c r="AF14" s="11">
        <v>1404</v>
      </c>
      <c r="AG14" s="11">
        <v>387</v>
      </c>
      <c r="AH14" s="11">
        <v>512</v>
      </c>
      <c r="AI14" s="11"/>
      <c r="AJ14" s="11"/>
      <c r="AK14" s="32">
        <f t="shared" si="7"/>
        <v>512</v>
      </c>
      <c r="AL14" s="11">
        <v>401</v>
      </c>
      <c r="AM14" s="11">
        <v>79</v>
      </c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3036</v>
      </c>
      <c r="BG14" s="32">
        <f t="shared" si="13"/>
        <v>0</v>
      </c>
      <c r="BH14" s="32">
        <f t="shared" si="14"/>
        <v>0</v>
      </c>
      <c r="BI14" s="32">
        <f t="shared" si="35"/>
        <v>3036</v>
      </c>
      <c r="BJ14" s="32">
        <f t="shared" si="15"/>
        <v>2056</v>
      </c>
      <c r="BK14" s="32">
        <f t="shared" si="16"/>
        <v>602</v>
      </c>
      <c r="BL14" s="32">
        <f t="shared" si="36"/>
        <v>1924</v>
      </c>
      <c r="BM14" s="32">
        <f t="shared" si="17"/>
        <v>0</v>
      </c>
      <c r="BN14" s="32">
        <f t="shared" si="18"/>
        <v>0</v>
      </c>
      <c r="BO14" s="30">
        <f t="shared" si="19"/>
        <v>1924</v>
      </c>
      <c r="BP14" s="32">
        <f t="shared" si="20"/>
        <v>1404</v>
      </c>
      <c r="BQ14" s="32">
        <f t="shared" si="21"/>
        <v>387</v>
      </c>
      <c r="BR14" s="33">
        <f t="shared" si="37"/>
        <v>63.37285902503294</v>
      </c>
      <c r="BS14" s="33">
        <f t="shared" si="38"/>
        <v>0</v>
      </c>
      <c r="BT14" s="32">
        <f t="shared" si="22"/>
        <v>0</v>
      </c>
      <c r="BU14" s="33">
        <f t="shared" si="23"/>
        <v>63.37285902503294</v>
      </c>
      <c r="BV14" s="33">
        <f t="shared" si="24"/>
        <v>68.28793774319067</v>
      </c>
      <c r="BW14" s="33">
        <f t="shared" si="25"/>
        <v>64.28571428571429</v>
      </c>
      <c r="BX14" s="11">
        <v>304</v>
      </c>
      <c r="BY14" s="11"/>
      <c r="BZ14" s="11"/>
      <c r="CA14" s="32">
        <f t="shared" si="26"/>
        <v>304</v>
      </c>
      <c r="CB14" s="11">
        <v>246</v>
      </c>
      <c r="CC14" s="67" t="s">
        <v>7</v>
      </c>
      <c r="CD14" s="11">
        <v>8</v>
      </c>
      <c r="CE14" s="11"/>
      <c r="CF14" s="11"/>
      <c r="CG14" s="64">
        <f t="shared" si="39"/>
        <v>8</v>
      </c>
      <c r="CH14" s="11">
        <v>8</v>
      </c>
      <c r="CI14" s="11">
        <v>7</v>
      </c>
      <c r="CJ14" s="32">
        <f t="shared" si="40"/>
        <v>2236</v>
      </c>
      <c r="CK14" s="32">
        <f t="shared" si="41"/>
        <v>0</v>
      </c>
      <c r="CL14" s="32">
        <f t="shared" si="42"/>
        <v>0</v>
      </c>
      <c r="CM14" s="30">
        <f t="shared" si="27"/>
        <v>2236</v>
      </c>
      <c r="CN14" s="32">
        <f t="shared" si="43"/>
        <v>1658</v>
      </c>
      <c r="CO14" s="32">
        <f t="shared" si="44"/>
        <v>394</v>
      </c>
      <c r="CP14" s="11">
        <v>14</v>
      </c>
      <c r="CQ14" s="11"/>
      <c r="CR14" s="11"/>
      <c r="CS14" s="32">
        <f t="shared" si="28"/>
        <v>14</v>
      </c>
      <c r="CT14" s="11">
        <v>8</v>
      </c>
      <c r="CU14" s="11"/>
      <c r="CV14" s="11"/>
      <c r="CW14" s="11"/>
      <c r="CX14" s="11"/>
      <c r="CY14" s="32">
        <f t="shared" si="29"/>
        <v>0</v>
      </c>
      <c r="CZ14" s="11"/>
      <c r="DA14" s="11"/>
      <c r="DE14" s="1"/>
    </row>
    <row r="15" spans="1:109" ht="12.75">
      <c r="A15" s="23">
        <v>10</v>
      </c>
      <c r="B15" s="10" t="s">
        <v>177</v>
      </c>
      <c r="C15" s="11">
        <v>1</v>
      </c>
      <c r="D15" s="11"/>
      <c r="E15" s="11"/>
      <c r="F15" s="30">
        <f t="shared" si="0"/>
        <v>1</v>
      </c>
      <c r="G15" s="11"/>
      <c r="H15" s="11"/>
      <c r="I15" s="11"/>
      <c r="J15" s="32">
        <f t="shared" si="1"/>
        <v>0</v>
      </c>
      <c r="K15" s="11"/>
      <c r="L15" s="11"/>
      <c r="M15" s="32">
        <f t="shared" si="2"/>
        <v>0</v>
      </c>
      <c r="N15" s="43"/>
      <c r="O15" s="43"/>
      <c r="P15" s="43"/>
      <c r="Q15" s="32">
        <f t="shared" si="30"/>
        <v>0</v>
      </c>
      <c r="R15" s="11">
        <v>397</v>
      </c>
      <c r="S15" s="11"/>
      <c r="T15" s="11"/>
      <c r="U15" s="32">
        <f t="shared" si="3"/>
        <v>397</v>
      </c>
      <c r="V15" s="11">
        <v>136</v>
      </c>
      <c r="W15" s="11">
        <v>82</v>
      </c>
      <c r="X15" s="11">
        <v>234</v>
      </c>
      <c r="Y15" s="33">
        <f t="shared" si="4"/>
        <v>58.942065491183875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234</v>
      </c>
      <c r="AE15" s="33">
        <f t="shared" si="32"/>
        <v>58.942065491183875</v>
      </c>
      <c r="AF15" s="11">
        <v>93</v>
      </c>
      <c r="AG15" s="11">
        <v>68</v>
      </c>
      <c r="AH15" s="11">
        <v>2</v>
      </c>
      <c r="AI15" s="11"/>
      <c r="AJ15" s="11"/>
      <c r="AK15" s="32">
        <f t="shared" si="7"/>
        <v>2</v>
      </c>
      <c r="AL15" s="11">
        <v>2</v>
      </c>
      <c r="AM15" s="11"/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397</v>
      </c>
      <c r="BG15" s="32">
        <f t="shared" si="13"/>
        <v>0</v>
      </c>
      <c r="BH15" s="32">
        <f t="shared" si="14"/>
        <v>0</v>
      </c>
      <c r="BI15" s="32">
        <f t="shared" si="35"/>
        <v>397</v>
      </c>
      <c r="BJ15" s="32">
        <f t="shared" si="15"/>
        <v>136</v>
      </c>
      <c r="BK15" s="32">
        <f t="shared" si="16"/>
        <v>82</v>
      </c>
      <c r="BL15" s="32">
        <f t="shared" si="36"/>
        <v>234</v>
      </c>
      <c r="BM15" s="32">
        <f t="shared" si="17"/>
        <v>0</v>
      </c>
      <c r="BN15" s="32">
        <f t="shared" si="18"/>
        <v>0</v>
      </c>
      <c r="BO15" s="30">
        <f t="shared" si="19"/>
        <v>234</v>
      </c>
      <c r="BP15" s="32">
        <f t="shared" si="20"/>
        <v>93</v>
      </c>
      <c r="BQ15" s="32">
        <f t="shared" si="21"/>
        <v>68</v>
      </c>
      <c r="BR15" s="33">
        <f t="shared" si="37"/>
        <v>58.942065491183875</v>
      </c>
      <c r="BS15" s="33">
        <f t="shared" si="38"/>
        <v>0</v>
      </c>
      <c r="BT15" s="32">
        <f t="shared" si="22"/>
        <v>0</v>
      </c>
      <c r="BU15" s="33">
        <f t="shared" si="23"/>
        <v>58.942065491183875</v>
      </c>
      <c r="BV15" s="33">
        <f t="shared" si="24"/>
        <v>68.38235294117646</v>
      </c>
      <c r="BW15" s="33">
        <f t="shared" si="25"/>
        <v>82.92682926829269</v>
      </c>
      <c r="BX15" s="11"/>
      <c r="BY15" s="11"/>
      <c r="BZ15" s="11"/>
      <c r="CA15" s="32">
        <f t="shared" si="26"/>
        <v>0</v>
      </c>
      <c r="CB15" s="11"/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234</v>
      </c>
      <c r="CK15" s="32">
        <f t="shared" si="41"/>
        <v>0</v>
      </c>
      <c r="CL15" s="32">
        <f t="shared" si="42"/>
        <v>0</v>
      </c>
      <c r="CM15" s="30">
        <f t="shared" si="27"/>
        <v>234</v>
      </c>
      <c r="CN15" s="32">
        <f t="shared" si="43"/>
        <v>93</v>
      </c>
      <c r="CO15" s="32">
        <f t="shared" si="44"/>
        <v>68</v>
      </c>
      <c r="CP15" s="11"/>
      <c r="CQ15" s="11"/>
      <c r="CR15" s="11"/>
      <c r="CS15" s="32">
        <f t="shared" si="28"/>
        <v>0</v>
      </c>
      <c r="CT15" s="11"/>
      <c r="CU15" s="11"/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12.75">
      <c r="A16" s="22">
        <v>11</v>
      </c>
      <c r="B16" s="10" t="s">
        <v>179</v>
      </c>
      <c r="C16" s="11">
        <v>16</v>
      </c>
      <c r="D16" s="11"/>
      <c r="E16" s="11"/>
      <c r="F16" s="30">
        <f t="shared" si="0"/>
        <v>16</v>
      </c>
      <c r="G16" s="11">
        <v>8</v>
      </c>
      <c r="H16" s="11"/>
      <c r="I16" s="11"/>
      <c r="J16" s="32">
        <f t="shared" si="1"/>
        <v>8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>
        <v>13384</v>
      </c>
      <c r="S16" s="11"/>
      <c r="T16" s="11"/>
      <c r="U16" s="32">
        <v>13304</v>
      </c>
      <c r="V16" s="11">
        <v>3854</v>
      </c>
      <c r="W16" s="11">
        <v>4544</v>
      </c>
      <c r="X16" s="11">
        <v>7000</v>
      </c>
      <c r="Y16" s="33">
        <f t="shared" si="4"/>
        <v>52.30125523012552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7000</v>
      </c>
      <c r="AE16" s="33">
        <f t="shared" si="32"/>
        <v>52.615754660252556</v>
      </c>
      <c r="AF16" s="11">
        <v>1638</v>
      </c>
      <c r="AG16" s="11">
        <v>2329</v>
      </c>
      <c r="AH16" s="11">
        <v>753</v>
      </c>
      <c r="AI16" s="11"/>
      <c r="AJ16" s="11"/>
      <c r="AK16" s="32">
        <f t="shared" si="7"/>
        <v>753</v>
      </c>
      <c r="AL16" s="11">
        <v>154</v>
      </c>
      <c r="AM16" s="11">
        <v>277</v>
      </c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13384</v>
      </c>
      <c r="BG16" s="32">
        <f t="shared" si="13"/>
        <v>0</v>
      </c>
      <c r="BH16" s="32">
        <f t="shared" si="14"/>
        <v>0</v>
      </c>
      <c r="BI16" s="32">
        <f t="shared" si="35"/>
        <v>13384</v>
      </c>
      <c r="BJ16" s="32">
        <f t="shared" si="15"/>
        <v>3854</v>
      </c>
      <c r="BK16" s="32">
        <f t="shared" si="16"/>
        <v>4544</v>
      </c>
      <c r="BL16" s="32">
        <f t="shared" si="36"/>
        <v>7000</v>
      </c>
      <c r="BM16" s="32">
        <f t="shared" si="17"/>
        <v>0</v>
      </c>
      <c r="BN16" s="32">
        <f t="shared" si="18"/>
        <v>0</v>
      </c>
      <c r="BO16" s="30">
        <f t="shared" si="19"/>
        <v>7000</v>
      </c>
      <c r="BP16" s="32">
        <f t="shared" si="20"/>
        <v>1638</v>
      </c>
      <c r="BQ16" s="32">
        <f t="shared" si="21"/>
        <v>2329</v>
      </c>
      <c r="BR16" s="33">
        <f t="shared" si="37"/>
        <v>52.30125523012552</v>
      </c>
      <c r="BS16" s="33">
        <f t="shared" si="38"/>
        <v>0</v>
      </c>
      <c r="BT16" s="32">
        <f t="shared" si="22"/>
        <v>0</v>
      </c>
      <c r="BU16" s="33">
        <f t="shared" si="23"/>
        <v>52.30125523012552</v>
      </c>
      <c r="BV16" s="33">
        <f t="shared" si="24"/>
        <v>42.50129735339907</v>
      </c>
      <c r="BW16" s="33">
        <f t="shared" si="25"/>
        <v>51.254401408450704</v>
      </c>
      <c r="BX16" s="11">
        <v>1231</v>
      </c>
      <c r="BY16" s="11"/>
      <c r="BZ16" s="11"/>
      <c r="CA16" s="32">
        <f t="shared" si="26"/>
        <v>1231</v>
      </c>
      <c r="CB16" s="11">
        <v>722</v>
      </c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8231</v>
      </c>
      <c r="CK16" s="32">
        <f t="shared" si="41"/>
        <v>0</v>
      </c>
      <c r="CL16" s="32">
        <f t="shared" si="42"/>
        <v>0</v>
      </c>
      <c r="CM16" s="30">
        <f t="shared" si="27"/>
        <v>8231</v>
      </c>
      <c r="CN16" s="32">
        <f t="shared" si="43"/>
        <v>2360</v>
      </c>
      <c r="CO16" s="32">
        <f t="shared" si="44"/>
        <v>2329</v>
      </c>
      <c r="CP16" s="11">
        <v>193</v>
      </c>
      <c r="CQ16" s="11"/>
      <c r="CR16" s="11"/>
      <c r="CS16" s="32">
        <f t="shared" si="28"/>
        <v>193</v>
      </c>
      <c r="CT16" s="11">
        <v>79</v>
      </c>
      <c r="CU16" s="11">
        <v>28</v>
      </c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12.75">
      <c r="A17" s="23">
        <v>12</v>
      </c>
      <c r="B17" s="10" t="s">
        <v>181</v>
      </c>
      <c r="C17" s="11">
        <v>60</v>
      </c>
      <c r="D17" s="11"/>
      <c r="E17" s="11"/>
      <c r="F17" s="30">
        <f t="shared" si="0"/>
        <v>60</v>
      </c>
      <c r="G17" s="11">
        <v>36</v>
      </c>
      <c r="H17" s="11"/>
      <c r="I17" s="11"/>
      <c r="J17" s="32">
        <f t="shared" si="1"/>
        <v>36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>
        <v>7286</v>
      </c>
      <c r="S17" s="11"/>
      <c r="T17" s="11"/>
      <c r="U17" s="32">
        <f t="shared" si="3"/>
        <v>7286</v>
      </c>
      <c r="V17" s="11">
        <v>5065</v>
      </c>
      <c r="W17" s="11">
        <v>1551</v>
      </c>
      <c r="X17" s="11">
        <v>3095</v>
      </c>
      <c r="Y17" s="33">
        <f t="shared" si="4"/>
        <v>42.47872632445787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3095</v>
      </c>
      <c r="AE17" s="33">
        <f t="shared" si="32"/>
        <v>42.47872632445787</v>
      </c>
      <c r="AF17" s="11">
        <v>2320</v>
      </c>
      <c r="AG17" s="11">
        <v>632</v>
      </c>
      <c r="AH17" s="11">
        <v>48</v>
      </c>
      <c r="AI17" s="11"/>
      <c r="AJ17" s="11"/>
      <c r="AK17" s="32">
        <f t="shared" si="7"/>
        <v>48</v>
      </c>
      <c r="AL17" s="11">
        <v>41</v>
      </c>
      <c r="AM17" s="11">
        <v>22</v>
      </c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7286</v>
      </c>
      <c r="BG17" s="32">
        <f t="shared" si="13"/>
        <v>0</v>
      </c>
      <c r="BH17" s="32">
        <f t="shared" si="14"/>
        <v>0</v>
      </c>
      <c r="BI17" s="32">
        <f t="shared" si="35"/>
        <v>7286</v>
      </c>
      <c r="BJ17" s="32">
        <f t="shared" si="15"/>
        <v>5065</v>
      </c>
      <c r="BK17" s="32">
        <f t="shared" si="16"/>
        <v>1551</v>
      </c>
      <c r="BL17" s="32">
        <f t="shared" si="36"/>
        <v>3095</v>
      </c>
      <c r="BM17" s="32">
        <f t="shared" si="17"/>
        <v>0</v>
      </c>
      <c r="BN17" s="32">
        <f t="shared" si="18"/>
        <v>0</v>
      </c>
      <c r="BO17" s="30">
        <f t="shared" si="19"/>
        <v>3095</v>
      </c>
      <c r="BP17" s="32">
        <f t="shared" si="20"/>
        <v>2320</v>
      </c>
      <c r="BQ17" s="32">
        <f t="shared" si="21"/>
        <v>632</v>
      </c>
      <c r="BR17" s="33">
        <f t="shared" si="37"/>
        <v>42.47872632445787</v>
      </c>
      <c r="BS17" s="33">
        <f t="shared" si="38"/>
        <v>0</v>
      </c>
      <c r="BT17" s="32">
        <f t="shared" si="22"/>
        <v>0</v>
      </c>
      <c r="BU17" s="33">
        <f t="shared" si="23"/>
        <v>42.47872632445787</v>
      </c>
      <c r="BV17" s="33">
        <f t="shared" si="24"/>
        <v>45.8045409674235</v>
      </c>
      <c r="BW17" s="33">
        <f t="shared" si="25"/>
        <v>40.74790457769181</v>
      </c>
      <c r="BX17" s="11"/>
      <c r="BY17" s="11"/>
      <c r="BZ17" s="11"/>
      <c r="CA17" s="32">
        <f t="shared" si="26"/>
        <v>0</v>
      </c>
      <c r="CB17" s="11"/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3095</v>
      </c>
      <c r="CK17" s="32">
        <f t="shared" si="41"/>
        <v>0</v>
      </c>
      <c r="CL17" s="32">
        <f t="shared" si="42"/>
        <v>0</v>
      </c>
      <c r="CM17" s="30">
        <f t="shared" si="27"/>
        <v>3095</v>
      </c>
      <c r="CN17" s="32">
        <f t="shared" si="43"/>
        <v>2320</v>
      </c>
      <c r="CO17" s="32">
        <f t="shared" si="44"/>
        <v>632</v>
      </c>
      <c r="CP17" s="11">
        <v>25</v>
      </c>
      <c r="CQ17" s="11"/>
      <c r="CR17" s="11"/>
      <c r="CS17" s="32">
        <f t="shared" si="28"/>
        <v>25</v>
      </c>
      <c r="CT17" s="11">
        <v>19</v>
      </c>
      <c r="CU17" s="11">
        <v>9</v>
      </c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2.75">
      <c r="A18" s="23">
        <v>13</v>
      </c>
      <c r="B18" s="10" t="s">
        <v>182</v>
      </c>
      <c r="C18" s="11">
        <v>51</v>
      </c>
      <c r="D18" s="11">
        <v>2</v>
      </c>
      <c r="E18" s="11">
        <v>2</v>
      </c>
      <c r="F18" s="30">
        <f t="shared" si="0"/>
        <v>55</v>
      </c>
      <c r="G18" s="11">
        <v>11</v>
      </c>
      <c r="H18" s="11">
        <v>1</v>
      </c>
      <c r="I18" s="11"/>
      <c r="J18" s="32">
        <f t="shared" si="1"/>
        <v>12</v>
      </c>
      <c r="K18" s="11">
        <v>1</v>
      </c>
      <c r="L18" s="11">
        <v>1</v>
      </c>
      <c r="M18" s="32">
        <f t="shared" si="2"/>
        <v>2</v>
      </c>
      <c r="N18" s="43">
        <v>1</v>
      </c>
      <c r="O18" s="43"/>
      <c r="P18" s="43"/>
      <c r="Q18" s="32">
        <f t="shared" si="30"/>
        <v>1</v>
      </c>
      <c r="R18" s="11">
        <v>4666</v>
      </c>
      <c r="S18" s="11">
        <v>83</v>
      </c>
      <c r="T18" s="11">
        <v>148</v>
      </c>
      <c r="U18" s="32">
        <f t="shared" si="3"/>
        <v>4897</v>
      </c>
      <c r="V18" s="11">
        <v>2900</v>
      </c>
      <c r="W18" s="11">
        <v>1950</v>
      </c>
      <c r="X18" s="11">
        <v>1979</v>
      </c>
      <c r="Y18" s="33">
        <f t="shared" si="4"/>
        <v>42.41320188598372</v>
      </c>
      <c r="Z18" s="11">
        <v>24</v>
      </c>
      <c r="AA18" s="33">
        <f t="shared" si="5"/>
        <v>28.91566265060241</v>
      </c>
      <c r="AB18" s="11">
        <v>98</v>
      </c>
      <c r="AC18" s="33">
        <f t="shared" si="6"/>
        <v>66.21621621621621</v>
      </c>
      <c r="AD18" s="30">
        <f t="shared" si="31"/>
        <v>2101</v>
      </c>
      <c r="AE18" s="33">
        <f t="shared" si="32"/>
        <v>42.90381866448846</v>
      </c>
      <c r="AF18" s="11">
        <v>1388</v>
      </c>
      <c r="AG18" s="11">
        <v>603</v>
      </c>
      <c r="AH18" s="11">
        <v>26</v>
      </c>
      <c r="AI18" s="11"/>
      <c r="AJ18" s="11"/>
      <c r="AK18" s="32">
        <f t="shared" si="7"/>
        <v>26</v>
      </c>
      <c r="AL18" s="11">
        <v>21</v>
      </c>
      <c r="AM18" s="11">
        <v>1</v>
      </c>
      <c r="AN18" s="11">
        <v>314</v>
      </c>
      <c r="AO18" s="11">
        <v>1211</v>
      </c>
      <c r="AP18" s="32">
        <f t="shared" si="8"/>
        <v>1525</v>
      </c>
      <c r="AQ18" s="11">
        <v>1157</v>
      </c>
      <c r="AR18" s="11">
        <v>1525</v>
      </c>
      <c r="AS18" s="11">
        <v>265</v>
      </c>
      <c r="AT18" s="33">
        <f t="shared" si="9"/>
        <v>84.39490445859872</v>
      </c>
      <c r="AU18" s="11">
        <v>833</v>
      </c>
      <c r="AV18" s="33">
        <f t="shared" si="10"/>
        <v>68.78612716763006</v>
      </c>
      <c r="AW18" s="32">
        <f t="shared" si="33"/>
        <v>1098</v>
      </c>
      <c r="AX18" s="33">
        <f t="shared" si="11"/>
        <v>72</v>
      </c>
      <c r="AY18" s="11">
        <v>785</v>
      </c>
      <c r="AZ18" s="11">
        <v>1098</v>
      </c>
      <c r="BA18" s="11">
        <v>90</v>
      </c>
      <c r="BB18" s="11">
        <v>154</v>
      </c>
      <c r="BC18" s="32">
        <f t="shared" si="12"/>
        <v>244</v>
      </c>
      <c r="BD18" s="11">
        <v>150</v>
      </c>
      <c r="BE18" s="11">
        <v>244</v>
      </c>
      <c r="BF18" s="44">
        <f t="shared" si="34"/>
        <v>4666</v>
      </c>
      <c r="BG18" s="32">
        <f t="shared" si="13"/>
        <v>397</v>
      </c>
      <c r="BH18" s="32">
        <f t="shared" si="14"/>
        <v>1359</v>
      </c>
      <c r="BI18" s="32">
        <f t="shared" si="35"/>
        <v>6422</v>
      </c>
      <c r="BJ18" s="32">
        <f t="shared" si="15"/>
        <v>4057</v>
      </c>
      <c r="BK18" s="32">
        <f t="shared" si="16"/>
        <v>3475</v>
      </c>
      <c r="BL18" s="32">
        <f t="shared" si="36"/>
        <v>1979</v>
      </c>
      <c r="BM18" s="32">
        <f t="shared" si="17"/>
        <v>289</v>
      </c>
      <c r="BN18" s="32">
        <f t="shared" si="18"/>
        <v>931</v>
      </c>
      <c r="BO18" s="30">
        <f t="shared" si="19"/>
        <v>3199</v>
      </c>
      <c r="BP18" s="32">
        <f t="shared" si="20"/>
        <v>2173</v>
      </c>
      <c r="BQ18" s="32">
        <f t="shared" si="21"/>
        <v>1701</v>
      </c>
      <c r="BR18" s="33">
        <f t="shared" si="37"/>
        <v>42.41320188598372</v>
      </c>
      <c r="BS18" s="33">
        <f t="shared" si="38"/>
        <v>72.79596977329975</v>
      </c>
      <c r="BT18" s="32">
        <f t="shared" si="22"/>
        <v>68.50625459896983</v>
      </c>
      <c r="BU18" s="33">
        <f t="shared" si="23"/>
        <v>49.81314232326378</v>
      </c>
      <c r="BV18" s="33">
        <f t="shared" si="24"/>
        <v>53.56174513187084</v>
      </c>
      <c r="BW18" s="33">
        <f t="shared" si="25"/>
        <v>48.94964028776978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1979</v>
      </c>
      <c r="CK18" s="32">
        <f t="shared" si="41"/>
        <v>289</v>
      </c>
      <c r="CL18" s="32">
        <f t="shared" si="42"/>
        <v>931</v>
      </c>
      <c r="CM18" s="30">
        <f t="shared" si="27"/>
        <v>3199</v>
      </c>
      <c r="CN18" s="32">
        <f t="shared" si="43"/>
        <v>2173</v>
      </c>
      <c r="CO18" s="32">
        <f t="shared" si="44"/>
        <v>1701</v>
      </c>
      <c r="CP18" s="11">
        <v>32</v>
      </c>
      <c r="CQ18" s="11">
        <v>98</v>
      </c>
      <c r="CR18" s="11">
        <v>300</v>
      </c>
      <c r="CS18" s="32">
        <f t="shared" si="28"/>
        <v>430</v>
      </c>
      <c r="CT18" s="11">
        <v>278</v>
      </c>
      <c r="CU18" s="11">
        <v>398</v>
      </c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2.75">
      <c r="A19" s="22">
        <v>14</v>
      </c>
      <c r="B19" s="10" t="s">
        <v>187</v>
      </c>
      <c r="C19" s="11">
        <v>73</v>
      </c>
      <c r="D19" s="11">
        <v>1</v>
      </c>
      <c r="E19" s="11">
        <v>1</v>
      </c>
      <c r="F19" s="30">
        <f t="shared" si="0"/>
        <v>75</v>
      </c>
      <c r="G19" s="11">
        <v>13</v>
      </c>
      <c r="H19" s="11"/>
      <c r="I19" s="11"/>
      <c r="J19" s="32">
        <f t="shared" si="1"/>
        <v>13</v>
      </c>
      <c r="K19" s="11">
        <v>1</v>
      </c>
      <c r="L19" s="11">
        <v>1</v>
      </c>
      <c r="M19" s="32">
        <f t="shared" si="2"/>
        <v>2</v>
      </c>
      <c r="N19" s="43"/>
      <c r="O19" s="43"/>
      <c r="P19" s="43"/>
      <c r="Q19" s="32">
        <f t="shared" si="30"/>
        <v>0</v>
      </c>
      <c r="R19" s="11">
        <v>20533</v>
      </c>
      <c r="S19" s="11">
        <v>1336</v>
      </c>
      <c r="T19" s="11">
        <v>156</v>
      </c>
      <c r="U19" s="32">
        <f t="shared" si="3"/>
        <v>22025</v>
      </c>
      <c r="V19" s="11">
        <v>18317</v>
      </c>
      <c r="W19" s="11">
        <v>5193</v>
      </c>
      <c r="X19" s="11">
        <v>10337</v>
      </c>
      <c r="Y19" s="33">
        <f t="shared" si="4"/>
        <v>50.3433497297034</v>
      </c>
      <c r="Z19" s="11">
        <v>725</v>
      </c>
      <c r="AA19" s="33">
        <f t="shared" si="5"/>
        <v>54.26646706586826</v>
      </c>
      <c r="AB19" s="11">
        <v>54</v>
      </c>
      <c r="AC19" s="33">
        <f t="shared" si="6"/>
        <v>34.61538461538461</v>
      </c>
      <c r="AD19" s="30">
        <f t="shared" si="31"/>
        <v>11116</v>
      </c>
      <c r="AE19" s="33">
        <f t="shared" si="32"/>
        <v>50.46992054483542</v>
      </c>
      <c r="AF19" s="11">
        <v>9098</v>
      </c>
      <c r="AG19" s="11">
        <v>2603</v>
      </c>
      <c r="AH19" s="11">
        <v>532</v>
      </c>
      <c r="AI19" s="11">
        <v>7</v>
      </c>
      <c r="AJ19" s="11">
        <v>5</v>
      </c>
      <c r="AK19" s="32">
        <f t="shared" si="7"/>
        <v>544</v>
      </c>
      <c r="AL19" s="11">
        <v>431</v>
      </c>
      <c r="AM19" s="11">
        <v>468</v>
      </c>
      <c r="AN19" s="11">
        <v>5365</v>
      </c>
      <c r="AO19" s="11">
        <v>812</v>
      </c>
      <c r="AP19" s="32">
        <f t="shared" si="8"/>
        <v>6177</v>
      </c>
      <c r="AQ19" s="11">
        <v>4132</v>
      </c>
      <c r="AR19" s="11">
        <v>6177</v>
      </c>
      <c r="AS19" s="11">
        <v>5305</v>
      </c>
      <c r="AT19" s="33">
        <f t="shared" si="9"/>
        <v>98.8816402609506</v>
      </c>
      <c r="AU19" s="11">
        <v>812</v>
      </c>
      <c r="AV19" s="33">
        <f t="shared" si="10"/>
        <v>100.00000000000001</v>
      </c>
      <c r="AW19" s="32">
        <f t="shared" si="33"/>
        <v>6117</v>
      </c>
      <c r="AX19" s="33">
        <f t="shared" si="11"/>
        <v>99.02865468674113</v>
      </c>
      <c r="AY19" s="11">
        <v>4102</v>
      </c>
      <c r="AZ19" s="11">
        <v>6117</v>
      </c>
      <c r="BA19" s="11">
        <v>1117</v>
      </c>
      <c r="BB19" s="11">
        <v>198</v>
      </c>
      <c r="BC19" s="32">
        <f t="shared" si="12"/>
        <v>1315</v>
      </c>
      <c r="BD19" s="11">
        <v>803</v>
      </c>
      <c r="BE19" s="11">
        <v>1315</v>
      </c>
      <c r="BF19" s="44">
        <f t="shared" si="34"/>
        <v>20533</v>
      </c>
      <c r="BG19" s="32">
        <f t="shared" si="13"/>
        <v>6701</v>
      </c>
      <c r="BH19" s="32">
        <f t="shared" si="14"/>
        <v>968</v>
      </c>
      <c r="BI19" s="32">
        <f t="shared" si="35"/>
        <v>28202</v>
      </c>
      <c r="BJ19" s="32">
        <f t="shared" si="15"/>
        <v>22449</v>
      </c>
      <c r="BK19" s="32">
        <f t="shared" si="16"/>
        <v>11370</v>
      </c>
      <c r="BL19" s="32">
        <f t="shared" si="36"/>
        <v>10337</v>
      </c>
      <c r="BM19" s="32">
        <f t="shared" si="17"/>
        <v>6030</v>
      </c>
      <c r="BN19" s="32">
        <f t="shared" si="18"/>
        <v>866</v>
      </c>
      <c r="BO19" s="30">
        <f t="shared" si="19"/>
        <v>17233</v>
      </c>
      <c r="BP19" s="32">
        <f t="shared" si="20"/>
        <v>13200</v>
      </c>
      <c r="BQ19" s="32">
        <f t="shared" si="21"/>
        <v>8720</v>
      </c>
      <c r="BR19" s="33">
        <f t="shared" si="37"/>
        <v>50.3433497297034</v>
      </c>
      <c r="BS19" s="33">
        <f t="shared" si="38"/>
        <v>89.98656916878078</v>
      </c>
      <c r="BT19" s="32">
        <f t="shared" si="22"/>
        <v>89.46280991735537</v>
      </c>
      <c r="BU19" s="33">
        <f t="shared" si="23"/>
        <v>61.105595347847675</v>
      </c>
      <c r="BV19" s="33">
        <f t="shared" si="24"/>
        <v>58.79994654550314</v>
      </c>
      <c r="BW19" s="33">
        <f t="shared" si="25"/>
        <v>76.69305189094108</v>
      </c>
      <c r="BX19" s="11">
        <v>802</v>
      </c>
      <c r="BY19" s="11">
        <v>109</v>
      </c>
      <c r="BZ19" s="11">
        <v>5</v>
      </c>
      <c r="CA19" s="32">
        <f t="shared" si="26"/>
        <v>916</v>
      </c>
      <c r="CB19" s="11">
        <v>673</v>
      </c>
      <c r="CC19" s="67" t="s">
        <v>7</v>
      </c>
      <c r="CD19" s="11">
        <v>31</v>
      </c>
      <c r="CE19" s="11"/>
      <c r="CF19" s="11"/>
      <c r="CG19" s="64">
        <f t="shared" si="39"/>
        <v>31</v>
      </c>
      <c r="CH19" s="11">
        <v>5</v>
      </c>
      <c r="CI19" s="11">
        <v>19</v>
      </c>
      <c r="CJ19" s="32">
        <f t="shared" si="40"/>
        <v>11170</v>
      </c>
      <c r="CK19" s="32">
        <f t="shared" si="41"/>
        <v>6139</v>
      </c>
      <c r="CL19" s="32">
        <f t="shared" si="42"/>
        <v>871</v>
      </c>
      <c r="CM19" s="30">
        <f t="shared" si="27"/>
        <v>18180</v>
      </c>
      <c r="CN19" s="32">
        <f t="shared" si="43"/>
        <v>13878</v>
      </c>
      <c r="CO19" s="32">
        <f t="shared" si="44"/>
        <v>8739</v>
      </c>
      <c r="CP19" s="11">
        <v>32</v>
      </c>
      <c r="CQ19" s="11"/>
      <c r="CR19" s="11"/>
      <c r="CS19" s="32">
        <f t="shared" si="28"/>
        <v>32</v>
      </c>
      <c r="CT19" s="11">
        <v>28</v>
      </c>
      <c r="CU19" s="11"/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 t="s">
        <v>194</v>
      </c>
      <c r="C20" s="11">
        <v>18</v>
      </c>
      <c r="D20" s="11"/>
      <c r="E20" s="11"/>
      <c r="F20" s="30">
        <f t="shared" si="0"/>
        <v>18</v>
      </c>
      <c r="G20" s="11">
        <v>3</v>
      </c>
      <c r="H20" s="11"/>
      <c r="I20" s="11"/>
      <c r="J20" s="32">
        <f t="shared" si="1"/>
        <v>3</v>
      </c>
      <c r="K20" s="11"/>
      <c r="L20" s="11"/>
      <c r="M20" s="32">
        <f t="shared" si="2"/>
        <v>0</v>
      </c>
      <c r="N20" s="43"/>
      <c r="O20" s="43"/>
      <c r="P20" s="43"/>
      <c r="Q20" s="32">
        <f t="shared" si="30"/>
        <v>0</v>
      </c>
      <c r="R20" s="11">
        <v>9138</v>
      </c>
      <c r="S20" s="11"/>
      <c r="T20" s="11"/>
      <c r="U20" s="32">
        <f t="shared" si="3"/>
        <v>9138</v>
      </c>
      <c r="V20" s="11">
        <v>3398</v>
      </c>
      <c r="W20" s="11">
        <v>3655</v>
      </c>
      <c r="X20" s="11">
        <v>5483</v>
      </c>
      <c r="Y20" s="33">
        <f t="shared" si="4"/>
        <v>60.00218866272708</v>
      </c>
      <c r="Z20" s="11"/>
      <c r="AA20" s="33">
        <f t="shared" si="5"/>
        <v>0</v>
      </c>
      <c r="AB20" s="11"/>
      <c r="AC20" s="33">
        <f t="shared" si="6"/>
        <v>0</v>
      </c>
      <c r="AD20" s="30">
        <f t="shared" si="31"/>
        <v>5483</v>
      </c>
      <c r="AE20" s="33">
        <f t="shared" si="32"/>
        <v>60.00218866272708</v>
      </c>
      <c r="AF20" s="11">
        <v>2686</v>
      </c>
      <c r="AG20" s="11">
        <v>2028</v>
      </c>
      <c r="AH20" s="11">
        <v>691</v>
      </c>
      <c r="AI20" s="11"/>
      <c r="AJ20" s="11"/>
      <c r="AK20" s="32">
        <f t="shared" si="7"/>
        <v>691</v>
      </c>
      <c r="AL20" s="11">
        <v>262</v>
      </c>
      <c r="AM20" s="11">
        <v>381</v>
      </c>
      <c r="AN20" s="11"/>
      <c r="AO20" s="11"/>
      <c r="AP20" s="32">
        <f t="shared" si="8"/>
        <v>0</v>
      </c>
      <c r="AQ20" s="11"/>
      <c r="AR20" s="11"/>
      <c r="AS20" s="11"/>
      <c r="AT20" s="33">
        <f t="shared" si="9"/>
        <v>0</v>
      </c>
      <c r="AU20" s="11"/>
      <c r="AV20" s="33">
        <f t="shared" si="10"/>
        <v>0</v>
      </c>
      <c r="AW20" s="32">
        <f t="shared" si="33"/>
        <v>0</v>
      </c>
      <c r="AX20" s="33">
        <f t="shared" si="11"/>
        <v>0</v>
      </c>
      <c r="AY20" s="11"/>
      <c r="AZ20" s="11"/>
      <c r="BA20" s="11"/>
      <c r="BB20" s="11"/>
      <c r="BC20" s="32">
        <f t="shared" si="12"/>
        <v>0</v>
      </c>
      <c r="BD20" s="11"/>
      <c r="BE20" s="11"/>
      <c r="BF20" s="44">
        <f t="shared" si="34"/>
        <v>9138</v>
      </c>
      <c r="BG20" s="32">
        <f t="shared" si="13"/>
        <v>0</v>
      </c>
      <c r="BH20" s="32">
        <f t="shared" si="14"/>
        <v>0</v>
      </c>
      <c r="BI20" s="32">
        <f t="shared" si="35"/>
        <v>9138</v>
      </c>
      <c r="BJ20" s="32">
        <f t="shared" si="15"/>
        <v>3398</v>
      </c>
      <c r="BK20" s="32">
        <f t="shared" si="16"/>
        <v>3655</v>
      </c>
      <c r="BL20" s="32">
        <f t="shared" si="36"/>
        <v>5483</v>
      </c>
      <c r="BM20" s="32">
        <f t="shared" si="17"/>
        <v>0</v>
      </c>
      <c r="BN20" s="32">
        <f t="shared" si="18"/>
        <v>0</v>
      </c>
      <c r="BO20" s="30">
        <f t="shared" si="19"/>
        <v>5483</v>
      </c>
      <c r="BP20" s="32">
        <f t="shared" si="20"/>
        <v>2686</v>
      </c>
      <c r="BQ20" s="32">
        <f t="shared" si="21"/>
        <v>2028</v>
      </c>
      <c r="BR20" s="33">
        <f t="shared" si="37"/>
        <v>60.00218866272708</v>
      </c>
      <c r="BS20" s="33">
        <f t="shared" si="38"/>
        <v>0</v>
      </c>
      <c r="BT20" s="32">
        <f t="shared" si="22"/>
        <v>0</v>
      </c>
      <c r="BU20" s="33">
        <f t="shared" si="23"/>
        <v>60.00218866272708</v>
      </c>
      <c r="BV20" s="33">
        <f t="shared" si="24"/>
        <v>79.0464979399647</v>
      </c>
      <c r="BW20" s="33">
        <f t="shared" si="25"/>
        <v>55.48563611491109</v>
      </c>
      <c r="BX20" s="11">
        <v>1070</v>
      </c>
      <c r="BY20" s="11"/>
      <c r="BZ20" s="11"/>
      <c r="CA20" s="32">
        <f t="shared" si="26"/>
        <v>1070</v>
      </c>
      <c r="CB20" s="11">
        <v>1001</v>
      </c>
      <c r="CC20" s="67" t="s">
        <v>7</v>
      </c>
      <c r="CD20" s="11">
        <v>7</v>
      </c>
      <c r="CE20" s="11"/>
      <c r="CF20" s="11"/>
      <c r="CG20" s="64">
        <f t="shared" si="39"/>
        <v>7</v>
      </c>
      <c r="CH20" s="11">
        <v>6</v>
      </c>
      <c r="CI20" s="11">
        <v>1</v>
      </c>
      <c r="CJ20" s="32">
        <f t="shared" si="40"/>
        <v>6560</v>
      </c>
      <c r="CK20" s="32">
        <f t="shared" si="41"/>
        <v>0</v>
      </c>
      <c r="CL20" s="32">
        <f t="shared" si="42"/>
        <v>0</v>
      </c>
      <c r="CM20" s="30">
        <f t="shared" si="27"/>
        <v>6560</v>
      </c>
      <c r="CN20" s="32">
        <f t="shared" si="43"/>
        <v>3693</v>
      </c>
      <c r="CO20" s="32">
        <f t="shared" si="44"/>
        <v>2029</v>
      </c>
      <c r="CP20" s="11">
        <v>60</v>
      </c>
      <c r="CQ20" s="11"/>
      <c r="CR20" s="11"/>
      <c r="CS20" s="32">
        <f t="shared" si="28"/>
        <v>60</v>
      </c>
      <c r="CT20" s="11">
        <v>54</v>
      </c>
      <c r="CU20" s="11">
        <v>3</v>
      </c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 t="s">
        <v>195</v>
      </c>
      <c r="C21" s="11">
        <v>1</v>
      </c>
      <c r="D21" s="11"/>
      <c r="E21" s="11"/>
      <c r="F21" s="30">
        <f t="shared" si="0"/>
        <v>1</v>
      </c>
      <c r="G21" s="11"/>
      <c r="H21" s="11"/>
      <c r="I21" s="11"/>
      <c r="J21" s="32">
        <f t="shared" si="1"/>
        <v>0</v>
      </c>
      <c r="K21" s="11"/>
      <c r="L21" s="11"/>
      <c r="M21" s="32">
        <f t="shared" si="2"/>
        <v>0</v>
      </c>
      <c r="N21" s="43"/>
      <c r="O21" s="43"/>
      <c r="P21" s="43"/>
      <c r="Q21" s="32">
        <f t="shared" si="30"/>
        <v>0</v>
      </c>
      <c r="R21" s="11">
        <v>835</v>
      </c>
      <c r="S21" s="11"/>
      <c r="T21" s="11"/>
      <c r="U21" s="32">
        <f t="shared" si="3"/>
        <v>835</v>
      </c>
      <c r="V21" s="11">
        <v>482</v>
      </c>
      <c r="W21" s="11">
        <v>308</v>
      </c>
      <c r="X21" s="11">
        <v>460</v>
      </c>
      <c r="Y21" s="33">
        <f t="shared" si="4"/>
        <v>55.08982035928144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460</v>
      </c>
      <c r="AE21" s="33">
        <f t="shared" si="32"/>
        <v>55.08982035928144</v>
      </c>
      <c r="AF21" s="11">
        <v>289</v>
      </c>
      <c r="AG21" s="11">
        <v>126</v>
      </c>
      <c r="AH21" s="11">
        <v>80</v>
      </c>
      <c r="AI21" s="11"/>
      <c r="AJ21" s="11"/>
      <c r="AK21" s="32">
        <f t="shared" si="7"/>
        <v>80</v>
      </c>
      <c r="AL21" s="11">
        <v>55</v>
      </c>
      <c r="AM21" s="11">
        <v>35</v>
      </c>
      <c r="AN21" s="11"/>
      <c r="AO21" s="11"/>
      <c r="AP21" s="32">
        <f t="shared" si="8"/>
        <v>0</v>
      </c>
      <c r="AQ21" s="11"/>
      <c r="AR21" s="11"/>
      <c r="AS21" s="11"/>
      <c r="AT21" s="33">
        <f t="shared" si="9"/>
        <v>0</v>
      </c>
      <c r="AU21" s="11"/>
      <c r="AV21" s="33">
        <f t="shared" si="10"/>
        <v>0</v>
      </c>
      <c r="AW21" s="32">
        <f t="shared" si="33"/>
        <v>0</v>
      </c>
      <c r="AX21" s="33">
        <f t="shared" si="11"/>
        <v>0</v>
      </c>
      <c r="AY21" s="11"/>
      <c r="AZ21" s="11"/>
      <c r="BA21" s="11"/>
      <c r="BB21" s="11"/>
      <c r="BC21" s="32">
        <f t="shared" si="12"/>
        <v>0</v>
      </c>
      <c r="BD21" s="11"/>
      <c r="BE21" s="11"/>
      <c r="BF21" s="44">
        <f t="shared" si="34"/>
        <v>835</v>
      </c>
      <c r="BG21" s="32">
        <f t="shared" si="13"/>
        <v>0</v>
      </c>
      <c r="BH21" s="32">
        <f t="shared" si="14"/>
        <v>0</v>
      </c>
      <c r="BI21" s="32">
        <f t="shared" si="35"/>
        <v>835</v>
      </c>
      <c r="BJ21" s="32">
        <f t="shared" si="15"/>
        <v>482</v>
      </c>
      <c r="BK21" s="32">
        <f t="shared" si="16"/>
        <v>308</v>
      </c>
      <c r="BL21" s="32">
        <f t="shared" si="36"/>
        <v>460</v>
      </c>
      <c r="BM21" s="32">
        <f t="shared" si="17"/>
        <v>0</v>
      </c>
      <c r="BN21" s="32">
        <f t="shared" si="18"/>
        <v>0</v>
      </c>
      <c r="BO21" s="30">
        <f t="shared" si="19"/>
        <v>460</v>
      </c>
      <c r="BP21" s="32">
        <f t="shared" si="20"/>
        <v>289</v>
      </c>
      <c r="BQ21" s="32">
        <f t="shared" si="21"/>
        <v>126</v>
      </c>
      <c r="BR21" s="33">
        <f t="shared" si="37"/>
        <v>55.08982035928144</v>
      </c>
      <c r="BS21" s="33">
        <f t="shared" si="38"/>
        <v>0</v>
      </c>
      <c r="BT21" s="32">
        <f t="shared" si="22"/>
        <v>0</v>
      </c>
      <c r="BU21" s="33">
        <f t="shared" si="23"/>
        <v>55.08982035928144</v>
      </c>
      <c r="BV21" s="33">
        <f t="shared" si="24"/>
        <v>59.95850622406638</v>
      </c>
      <c r="BW21" s="33">
        <f t="shared" si="25"/>
        <v>40.90909090909091</v>
      </c>
      <c r="BX21" s="11"/>
      <c r="BY21" s="11"/>
      <c r="BZ21" s="11"/>
      <c r="CA21" s="32">
        <f t="shared" si="26"/>
        <v>0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460</v>
      </c>
      <c r="CK21" s="32">
        <f t="shared" si="41"/>
        <v>0</v>
      </c>
      <c r="CL21" s="32">
        <f t="shared" si="42"/>
        <v>0</v>
      </c>
      <c r="CM21" s="30">
        <f t="shared" si="27"/>
        <v>460</v>
      </c>
      <c r="CN21" s="32">
        <f t="shared" si="43"/>
        <v>289</v>
      </c>
      <c r="CO21" s="32">
        <f t="shared" si="44"/>
        <v>126</v>
      </c>
      <c r="CP21" s="11">
        <v>12</v>
      </c>
      <c r="CQ21" s="11"/>
      <c r="CR21" s="11"/>
      <c r="CS21" s="32">
        <f t="shared" si="28"/>
        <v>12</v>
      </c>
      <c r="CT21" s="11">
        <v>7</v>
      </c>
      <c r="CU21" s="11">
        <v>1</v>
      </c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 t="s">
        <v>196</v>
      </c>
      <c r="C22" s="11">
        <v>417</v>
      </c>
      <c r="D22" s="11">
        <v>10</v>
      </c>
      <c r="E22" s="11">
        <v>12</v>
      </c>
      <c r="F22" s="30">
        <f t="shared" si="0"/>
        <v>439</v>
      </c>
      <c r="G22" s="11">
        <v>68</v>
      </c>
      <c r="H22" s="11"/>
      <c r="I22" s="11">
        <v>9</v>
      </c>
      <c r="J22" s="32">
        <f t="shared" si="1"/>
        <v>77</v>
      </c>
      <c r="K22" s="11">
        <v>5</v>
      </c>
      <c r="L22" s="11"/>
      <c r="M22" s="32">
        <f t="shared" si="2"/>
        <v>5</v>
      </c>
      <c r="N22" s="43">
        <v>4</v>
      </c>
      <c r="O22" s="43"/>
      <c r="P22" s="43"/>
      <c r="Q22" s="32">
        <f t="shared" si="30"/>
        <v>4</v>
      </c>
      <c r="R22" s="11">
        <v>24857</v>
      </c>
      <c r="S22" s="11">
        <v>8662</v>
      </c>
      <c r="T22" s="11">
        <v>942</v>
      </c>
      <c r="U22" s="32">
        <f t="shared" si="3"/>
        <v>34461</v>
      </c>
      <c r="V22" s="11">
        <v>29981</v>
      </c>
      <c r="W22" s="11">
        <v>5606</v>
      </c>
      <c r="X22" s="11">
        <v>13121</v>
      </c>
      <c r="Y22" s="33">
        <f t="shared" si="4"/>
        <v>52.785935551353745</v>
      </c>
      <c r="Z22" s="11">
        <v>6296</v>
      </c>
      <c r="AA22" s="33">
        <f t="shared" si="5"/>
        <v>72.68529208035095</v>
      </c>
      <c r="AB22" s="11">
        <v>275</v>
      </c>
      <c r="AC22" s="33">
        <f t="shared" si="6"/>
        <v>29.1932059447983</v>
      </c>
      <c r="AD22" s="30">
        <f t="shared" si="31"/>
        <v>19692</v>
      </c>
      <c r="AE22" s="33">
        <f t="shared" si="32"/>
        <v>57.14285714285714</v>
      </c>
      <c r="AF22" s="11">
        <v>17132</v>
      </c>
      <c r="AG22" s="11">
        <v>3058</v>
      </c>
      <c r="AH22" s="11">
        <v>894</v>
      </c>
      <c r="AI22" s="11">
        <v>314</v>
      </c>
      <c r="AJ22" s="11">
        <v>23</v>
      </c>
      <c r="AK22" s="32">
        <f t="shared" si="7"/>
        <v>1231</v>
      </c>
      <c r="AL22" s="11">
        <v>1070</v>
      </c>
      <c r="AM22" s="11">
        <v>278</v>
      </c>
      <c r="AN22" s="11">
        <v>35247</v>
      </c>
      <c r="AO22" s="11"/>
      <c r="AP22" s="32">
        <f t="shared" si="8"/>
        <v>35247</v>
      </c>
      <c r="AQ22" s="11">
        <v>21150</v>
      </c>
      <c r="AR22" s="11">
        <v>35247</v>
      </c>
      <c r="AS22" s="11">
        <v>26385</v>
      </c>
      <c r="AT22" s="33">
        <f t="shared" si="9"/>
        <v>74.85743467529151</v>
      </c>
      <c r="AU22" s="11"/>
      <c r="AV22" s="33">
        <f t="shared" si="10"/>
        <v>0</v>
      </c>
      <c r="AW22" s="32">
        <f t="shared" si="33"/>
        <v>26385</v>
      </c>
      <c r="AX22" s="33">
        <f t="shared" si="11"/>
        <v>74.85743467529151</v>
      </c>
      <c r="AY22" s="11">
        <v>15890</v>
      </c>
      <c r="AZ22" s="11">
        <v>26385</v>
      </c>
      <c r="BA22" s="11">
        <v>6862</v>
      </c>
      <c r="BB22" s="11"/>
      <c r="BC22" s="32">
        <f t="shared" si="12"/>
        <v>6862</v>
      </c>
      <c r="BD22" s="11">
        <v>4120</v>
      </c>
      <c r="BE22" s="11">
        <v>6862</v>
      </c>
      <c r="BF22" s="44">
        <f t="shared" si="34"/>
        <v>24857</v>
      </c>
      <c r="BG22" s="32">
        <f t="shared" si="13"/>
        <v>43909</v>
      </c>
      <c r="BH22" s="32">
        <f t="shared" si="14"/>
        <v>942</v>
      </c>
      <c r="BI22" s="32">
        <f t="shared" si="35"/>
        <v>69708</v>
      </c>
      <c r="BJ22" s="32">
        <f t="shared" si="15"/>
        <v>51131</v>
      </c>
      <c r="BK22" s="32">
        <f t="shared" si="16"/>
        <v>40853</v>
      </c>
      <c r="BL22" s="32">
        <f t="shared" si="36"/>
        <v>13121</v>
      </c>
      <c r="BM22" s="32">
        <f t="shared" si="17"/>
        <v>32681</v>
      </c>
      <c r="BN22" s="32">
        <f t="shared" si="18"/>
        <v>275</v>
      </c>
      <c r="BO22" s="30">
        <f t="shared" si="19"/>
        <v>46077</v>
      </c>
      <c r="BP22" s="32">
        <f t="shared" si="20"/>
        <v>33022</v>
      </c>
      <c r="BQ22" s="32">
        <f t="shared" si="21"/>
        <v>29443</v>
      </c>
      <c r="BR22" s="33">
        <f t="shared" si="37"/>
        <v>52.785935551353745</v>
      </c>
      <c r="BS22" s="33">
        <f t="shared" si="38"/>
        <v>74.42893256507777</v>
      </c>
      <c r="BT22" s="32">
        <f t="shared" si="22"/>
        <v>29.1932059447983</v>
      </c>
      <c r="BU22" s="33">
        <f t="shared" si="23"/>
        <v>66.10001721466689</v>
      </c>
      <c r="BV22" s="33">
        <f t="shared" si="24"/>
        <v>64.58312960826113</v>
      </c>
      <c r="BW22" s="33">
        <f t="shared" si="25"/>
        <v>72.07059457077816</v>
      </c>
      <c r="BX22" s="11">
        <v>43</v>
      </c>
      <c r="BY22" s="11">
        <v>897</v>
      </c>
      <c r="BZ22" s="11">
        <v>11</v>
      </c>
      <c r="CA22" s="32">
        <f t="shared" si="26"/>
        <v>951</v>
      </c>
      <c r="CB22" s="11">
        <v>811</v>
      </c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13164</v>
      </c>
      <c r="CK22" s="32">
        <f t="shared" si="41"/>
        <v>33578</v>
      </c>
      <c r="CL22" s="32">
        <f t="shared" si="42"/>
        <v>286</v>
      </c>
      <c r="CM22" s="30">
        <f t="shared" si="27"/>
        <v>47028</v>
      </c>
      <c r="CN22" s="32">
        <f t="shared" si="43"/>
        <v>33833</v>
      </c>
      <c r="CO22" s="32">
        <f t="shared" si="44"/>
        <v>29443</v>
      </c>
      <c r="CP22" s="11">
        <v>116</v>
      </c>
      <c r="CQ22" s="11">
        <v>640</v>
      </c>
      <c r="CR22" s="11">
        <v>5</v>
      </c>
      <c r="CS22" s="32">
        <f t="shared" si="28"/>
        <v>761</v>
      </c>
      <c r="CT22" s="11">
        <v>520</v>
      </c>
      <c r="CU22" s="11">
        <v>274</v>
      </c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 t="s">
        <v>198</v>
      </c>
      <c r="C23" s="11">
        <v>5</v>
      </c>
      <c r="D23" s="11"/>
      <c r="E23" s="11"/>
      <c r="F23" s="30">
        <f t="shared" si="0"/>
        <v>5</v>
      </c>
      <c r="G23" s="11">
        <v>5</v>
      </c>
      <c r="H23" s="11"/>
      <c r="I23" s="11"/>
      <c r="J23" s="32">
        <f t="shared" si="1"/>
        <v>5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>
        <v>2898</v>
      </c>
      <c r="S23" s="11"/>
      <c r="T23" s="11"/>
      <c r="U23" s="32">
        <f t="shared" si="3"/>
        <v>2898</v>
      </c>
      <c r="V23" s="11">
        <v>115</v>
      </c>
      <c r="W23" s="11">
        <v>350</v>
      </c>
      <c r="X23" s="11">
        <v>230</v>
      </c>
      <c r="Y23" s="33">
        <f t="shared" si="4"/>
        <v>7.936507936507937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230</v>
      </c>
      <c r="AE23" s="33">
        <f t="shared" si="32"/>
        <v>7.936507936507937</v>
      </c>
      <c r="AF23" s="11">
        <v>14</v>
      </c>
      <c r="AG23" s="11">
        <v>55</v>
      </c>
      <c r="AH23" s="11">
        <v>7</v>
      </c>
      <c r="AI23" s="11"/>
      <c r="AJ23" s="11"/>
      <c r="AK23" s="32">
        <f t="shared" si="7"/>
        <v>7</v>
      </c>
      <c r="AL23" s="11"/>
      <c r="AM23" s="11"/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2898</v>
      </c>
      <c r="BG23" s="32">
        <f t="shared" si="13"/>
        <v>0</v>
      </c>
      <c r="BH23" s="32">
        <f t="shared" si="14"/>
        <v>0</v>
      </c>
      <c r="BI23" s="32">
        <f t="shared" si="35"/>
        <v>2898</v>
      </c>
      <c r="BJ23" s="32">
        <f t="shared" si="15"/>
        <v>115</v>
      </c>
      <c r="BK23" s="32">
        <f t="shared" si="16"/>
        <v>350</v>
      </c>
      <c r="BL23" s="32">
        <f t="shared" si="36"/>
        <v>230</v>
      </c>
      <c r="BM23" s="32">
        <f t="shared" si="17"/>
        <v>0</v>
      </c>
      <c r="BN23" s="32">
        <f t="shared" si="18"/>
        <v>0</v>
      </c>
      <c r="BO23" s="30">
        <f t="shared" si="19"/>
        <v>230</v>
      </c>
      <c r="BP23" s="32">
        <f t="shared" si="20"/>
        <v>14</v>
      </c>
      <c r="BQ23" s="32">
        <f t="shared" si="21"/>
        <v>55</v>
      </c>
      <c r="BR23" s="33">
        <f t="shared" si="37"/>
        <v>7.936507936507937</v>
      </c>
      <c r="BS23" s="33">
        <f t="shared" si="38"/>
        <v>0</v>
      </c>
      <c r="BT23" s="32">
        <f t="shared" si="22"/>
        <v>0</v>
      </c>
      <c r="BU23" s="33">
        <f t="shared" si="23"/>
        <v>7.936507936507937</v>
      </c>
      <c r="BV23" s="33">
        <f t="shared" si="24"/>
        <v>12.173913043478262</v>
      </c>
      <c r="BW23" s="33">
        <f t="shared" si="25"/>
        <v>15.714285714285714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230</v>
      </c>
      <c r="CK23" s="32">
        <f t="shared" si="41"/>
        <v>0</v>
      </c>
      <c r="CL23" s="32">
        <f t="shared" si="42"/>
        <v>0</v>
      </c>
      <c r="CM23" s="30">
        <f t="shared" si="27"/>
        <v>230</v>
      </c>
      <c r="CN23" s="32">
        <f t="shared" si="43"/>
        <v>14</v>
      </c>
      <c r="CO23" s="32">
        <f t="shared" si="44"/>
        <v>55</v>
      </c>
      <c r="CP23" s="11"/>
      <c r="CQ23" s="11"/>
      <c r="CR23" s="11"/>
      <c r="CS23" s="32">
        <f t="shared" si="28"/>
        <v>0</v>
      </c>
      <c r="CT23" s="11"/>
      <c r="CU23" s="11"/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 t="s">
        <v>200</v>
      </c>
      <c r="C24" s="11">
        <v>4</v>
      </c>
      <c r="D24" s="11"/>
      <c r="E24" s="11"/>
      <c r="F24" s="30">
        <f t="shared" si="0"/>
        <v>4</v>
      </c>
      <c r="G24" s="11">
        <v>3</v>
      </c>
      <c r="H24" s="11"/>
      <c r="I24" s="11"/>
      <c r="J24" s="32">
        <f t="shared" si="1"/>
        <v>3</v>
      </c>
      <c r="K24" s="11"/>
      <c r="L24" s="11"/>
      <c r="M24" s="32">
        <f t="shared" si="2"/>
        <v>0</v>
      </c>
      <c r="N24" s="43"/>
      <c r="O24" s="43"/>
      <c r="P24" s="43"/>
      <c r="Q24" s="32">
        <f t="shared" si="30"/>
        <v>0</v>
      </c>
      <c r="R24" s="11">
        <v>1519</v>
      </c>
      <c r="S24" s="11"/>
      <c r="T24" s="11"/>
      <c r="U24" s="32">
        <f t="shared" si="3"/>
        <v>1519</v>
      </c>
      <c r="V24" s="11">
        <v>208</v>
      </c>
      <c r="W24" s="11">
        <v>246</v>
      </c>
      <c r="X24" s="11">
        <v>600</v>
      </c>
      <c r="Y24" s="33">
        <f t="shared" si="4"/>
        <v>39.49967083607637</v>
      </c>
      <c r="Z24" s="11"/>
      <c r="AA24" s="33">
        <f t="shared" si="5"/>
        <v>0</v>
      </c>
      <c r="AB24" s="11"/>
      <c r="AC24" s="33">
        <f t="shared" si="6"/>
        <v>0</v>
      </c>
      <c r="AD24" s="30">
        <f t="shared" si="31"/>
        <v>600</v>
      </c>
      <c r="AE24" s="33">
        <f t="shared" si="32"/>
        <v>39.49967083607637</v>
      </c>
      <c r="AF24" s="11">
        <v>81</v>
      </c>
      <c r="AG24" s="11">
        <v>50</v>
      </c>
      <c r="AH24" s="11">
        <v>18</v>
      </c>
      <c r="AI24" s="11"/>
      <c r="AJ24" s="11"/>
      <c r="AK24" s="32">
        <f t="shared" si="7"/>
        <v>18</v>
      </c>
      <c r="AL24" s="11">
        <v>3</v>
      </c>
      <c r="AM24" s="11">
        <v>5</v>
      </c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f t="shared" si="34"/>
        <v>1519</v>
      </c>
      <c r="BG24" s="32">
        <f t="shared" si="13"/>
        <v>0</v>
      </c>
      <c r="BH24" s="32">
        <f t="shared" si="14"/>
        <v>0</v>
      </c>
      <c r="BI24" s="32">
        <f t="shared" si="35"/>
        <v>1519</v>
      </c>
      <c r="BJ24" s="32">
        <f t="shared" si="15"/>
        <v>208</v>
      </c>
      <c r="BK24" s="32">
        <f t="shared" si="16"/>
        <v>246</v>
      </c>
      <c r="BL24" s="32">
        <f t="shared" si="36"/>
        <v>600</v>
      </c>
      <c r="BM24" s="32">
        <f t="shared" si="17"/>
        <v>0</v>
      </c>
      <c r="BN24" s="32">
        <f t="shared" si="18"/>
        <v>0</v>
      </c>
      <c r="BO24" s="30">
        <f t="shared" si="19"/>
        <v>600</v>
      </c>
      <c r="BP24" s="32">
        <f t="shared" si="20"/>
        <v>81</v>
      </c>
      <c r="BQ24" s="32">
        <f t="shared" si="21"/>
        <v>50</v>
      </c>
      <c r="BR24" s="33">
        <f t="shared" si="37"/>
        <v>39.49967083607637</v>
      </c>
      <c r="BS24" s="33">
        <f t="shared" si="38"/>
        <v>0</v>
      </c>
      <c r="BT24" s="32">
        <f t="shared" si="22"/>
        <v>0</v>
      </c>
      <c r="BU24" s="33">
        <f t="shared" si="23"/>
        <v>39.49967083607637</v>
      </c>
      <c r="BV24" s="33">
        <f t="shared" si="24"/>
        <v>38.94230769230769</v>
      </c>
      <c r="BW24" s="33">
        <f t="shared" si="25"/>
        <v>20.32520325203252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600</v>
      </c>
      <c r="CK24" s="32">
        <f t="shared" si="41"/>
        <v>0</v>
      </c>
      <c r="CL24" s="32">
        <f t="shared" si="42"/>
        <v>0</v>
      </c>
      <c r="CM24" s="30">
        <f t="shared" si="27"/>
        <v>600</v>
      </c>
      <c r="CN24" s="32">
        <f t="shared" si="43"/>
        <v>81</v>
      </c>
      <c r="CO24" s="32">
        <f t="shared" si="44"/>
        <v>50</v>
      </c>
      <c r="CP24" s="11">
        <v>25</v>
      </c>
      <c r="CQ24" s="11"/>
      <c r="CR24" s="11"/>
      <c r="CS24" s="32">
        <f t="shared" si="28"/>
        <v>25</v>
      </c>
      <c r="CT24" s="11">
        <v>1</v>
      </c>
      <c r="CU24" s="11">
        <v>3</v>
      </c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/>
      <c r="S25" s="11"/>
      <c r="T25" s="11"/>
      <c r="U25" s="32">
        <f t="shared" si="3"/>
        <v>0</v>
      </c>
      <c r="V25" s="11"/>
      <c r="W25" s="11"/>
      <c r="X25" s="11"/>
      <c r="Y25" s="33">
        <f t="shared" si="4"/>
        <v>0</v>
      </c>
      <c r="Z25" s="11"/>
      <c r="AA25" s="33">
        <f t="shared" si="5"/>
        <v>0</v>
      </c>
      <c r="AB25" s="11"/>
      <c r="AC25" s="33">
        <f t="shared" si="6"/>
        <v>0</v>
      </c>
      <c r="AD25" s="30">
        <f t="shared" si="31"/>
        <v>0</v>
      </c>
      <c r="AE25" s="33">
        <f t="shared" si="32"/>
        <v>0</v>
      </c>
      <c r="AF25" s="11"/>
      <c r="AG25" s="11"/>
      <c r="AH25" s="11"/>
      <c r="AI25" s="11"/>
      <c r="AJ25" s="11"/>
      <c r="AK25" s="32">
        <f t="shared" si="7"/>
        <v>0</v>
      </c>
      <c r="AL25" s="11"/>
      <c r="AM25" s="11"/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0</v>
      </c>
      <c r="BG25" s="32">
        <f t="shared" si="13"/>
        <v>0</v>
      </c>
      <c r="BH25" s="32">
        <f t="shared" si="14"/>
        <v>0</v>
      </c>
      <c r="BI25" s="32">
        <f t="shared" si="35"/>
        <v>0</v>
      </c>
      <c r="BJ25" s="32">
        <f t="shared" si="15"/>
        <v>0</v>
      </c>
      <c r="BK25" s="32">
        <f t="shared" si="16"/>
        <v>0</v>
      </c>
      <c r="BL25" s="32">
        <f t="shared" si="36"/>
        <v>0</v>
      </c>
      <c r="BM25" s="32">
        <f t="shared" si="17"/>
        <v>0</v>
      </c>
      <c r="BN25" s="32">
        <f t="shared" si="18"/>
        <v>0</v>
      </c>
      <c r="BO25" s="30">
        <f t="shared" si="19"/>
        <v>0</v>
      </c>
      <c r="BP25" s="32">
        <f t="shared" si="20"/>
        <v>0</v>
      </c>
      <c r="BQ25" s="32">
        <f t="shared" si="21"/>
        <v>0</v>
      </c>
      <c r="BR25" s="33">
        <f t="shared" si="37"/>
        <v>0</v>
      </c>
      <c r="BS25" s="33">
        <f t="shared" si="38"/>
        <v>0</v>
      </c>
      <c r="BT25" s="32">
        <f t="shared" si="22"/>
        <v>0</v>
      </c>
      <c r="BU25" s="33">
        <f t="shared" si="23"/>
        <v>0</v>
      </c>
      <c r="BV25" s="33">
        <f t="shared" si="24"/>
        <v>0</v>
      </c>
      <c r="BW25" s="33">
        <f t="shared" si="25"/>
        <v>0</v>
      </c>
      <c r="BX25" s="11"/>
      <c r="BY25" s="11"/>
      <c r="BZ25" s="11"/>
      <c r="CA25" s="32">
        <f t="shared" si="26"/>
        <v>0</v>
      </c>
      <c r="CB25" s="11"/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0</v>
      </c>
      <c r="CK25" s="32">
        <f t="shared" si="41"/>
        <v>0</v>
      </c>
      <c r="CL25" s="32">
        <f t="shared" si="42"/>
        <v>0</v>
      </c>
      <c r="CM25" s="30">
        <f t="shared" si="27"/>
        <v>0</v>
      </c>
      <c r="CN25" s="32">
        <f t="shared" si="43"/>
        <v>0</v>
      </c>
      <c r="CO25" s="32">
        <f t="shared" si="44"/>
        <v>0</v>
      </c>
      <c r="CP25" s="11"/>
      <c r="CQ25" s="11"/>
      <c r="CR25" s="11"/>
      <c r="CS25" s="32">
        <f t="shared" si="28"/>
        <v>0</v>
      </c>
      <c r="CT25" s="11"/>
      <c r="CU25" s="11"/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/>
      <c r="S26" s="11"/>
      <c r="T26" s="11"/>
      <c r="U26" s="32">
        <f t="shared" si="3"/>
        <v>0</v>
      </c>
      <c r="V26" s="11"/>
      <c r="W26" s="11"/>
      <c r="X26" s="11"/>
      <c r="Y26" s="33">
        <f t="shared" si="4"/>
        <v>0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0</v>
      </c>
      <c r="AE26" s="33">
        <f t="shared" si="32"/>
        <v>0</v>
      </c>
      <c r="AF26" s="11"/>
      <c r="AG26" s="11"/>
      <c r="AH26" s="11"/>
      <c r="AI26" s="11"/>
      <c r="AJ26" s="11"/>
      <c r="AK26" s="32">
        <f t="shared" si="7"/>
        <v>0</v>
      </c>
      <c r="AL26" s="11"/>
      <c r="AM26" s="11"/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0</v>
      </c>
      <c r="BG26" s="32">
        <f t="shared" si="13"/>
        <v>0</v>
      </c>
      <c r="BH26" s="32">
        <f t="shared" si="14"/>
        <v>0</v>
      </c>
      <c r="BI26" s="32">
        <f t="shared" si="35"/>
        <v>0</v>
      </c>
      <c r="BJ26" s="32">
        <f t="shared" si="15"/>
        <v>0</v>
      </c>
      <c r="BK26" s="32">
        <f t="shared" si="16"/>
        <v>0</v>
      </c>
      <c r="BL26" s="32">
        <f t="shared" si="36"/>
        <v>0</v>
      </c>
      <c r="BM26" s="32">
        <f t="shared" si="17"/>
        <v>0</v>
      </c>
      <c r="BN26" s="32">
        <f t="shared" si="18"/>
        <v>0</v>
      </c>
      <c r="BO26" s="30">
        <f t="shared" si="19"/>
        <v>0</v>
      </c>
      <c r="BP26" s="32">
        <f t="shared" si="20"/>
        <v>0</v>
      </c>
      <c r="BQ26" s="32">
        <f t="shared" si="21"/>
        <v>0</v>
      </c>
      <c r="BR26" s="33">
        <f t="shared" si="37"/>
        <v>0</v>
      </c>
      <c r="BS26" s="33">
        <f t="shared" si="38"/>
        <v>0</v>
      </c>
      <c r="BT26" s="32">
        <f t="shared" si="22"/>
        <v>0</v>
      </c>
      <c r="BU26" s="33">
        <f t="shared" si="23"/>
        <v>0</v>
      </c>
      <c r="BV26" s="33">
        <f t="shared" si="24"/>
        <v>0</v>
      </c>
      <c r="BW26" s="33">
        <f t="shared" si="25"/>
        <v>0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/>
      <c r="CE26" s="11"/>
      <c r="CF26" s="11"/>
      <c r="CG26" s="64">
        <f t="shared" si="39"/>
        <v>0</v>
      </c>
      <c r="CH26" s="11"/>
      <c r="CI26" s="11"/>
      <c r="CJ26" s="32">
        <f t="shared" si="40"/>
        <v>0</v>
      </c>
      <c r="CK26" s="32">
        <f t="shared" si="41"/>
        <v>0</v>
      </c>
      <c r="CL26" s="32">
        <f t="shared" si="42"/>
        <v>0</v>
      </c>
      <c r="CM26" s="30">
        <f t="shared" si="27"/>
        <v>0</v>
      </c>
      <c r="CN26" s="32">
        <f t="shared" si="43"/>
        <v>0</v>
      </c>
      <c r="CO26" s="32">
        <f t="shared" si="44"/>
        <v>0</v>
      </c>
      <c r="CP26" s="11"/>
      <c r="CQ26" s="11"/>
      <c r="CR26" s="11"/>
      <c r="CS26" s="32">
        <f t="shared" si="28"/>
        <v>0</v>
      </c>
      <c r="CT26" s="11"/>
      <c r="CU26" s="11"/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 t="shared" si="2"/>
        <v>0</v>
      </c>
      <c r="N27" s="43"/>
      <c r="O27" s="43"/>
      <c r="P27" s="43"/>
      <c r="Q27" s="32">
        <f t="shared" si="30"/>
        <v>0</v>
      </c>
      <c r="R27" s="11"/>
      <c r="S27" s="11"/>
      <c r="T27" s="11"/>
      <c r="U27" s="32">
        <f t="shared" si="3"/>
        <v>0</v>
      </c>
      <c r="V27" s="11"/>
      <c r="W27" s="11"/>
      <c r="X27" s="11"/>
      <c r="Y27" s="33">
        <f t="shared" si="4"/>
        <v>0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0</v>
      </c>
      <c r="AE27" s="33">
        <f t="shared" si="32"/>
        <v>0</v>
      </c>
      <c r="AF27" s="11"/>
      <c r="AG27" s="11"/>
      <c r="AH27" s="11"/>
      <c r="AI27" s="11"/>
      <c r="AJ27" s="11"/>
      <c r="AK27" s="32">
        <f t="shared" si="7"/>
        <v>0</v>
      </c>
      <c r="AL27" s="11"/>
      <c r="AM27" s="11"/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0</v>
      </c>
      <c r="BG27" s="32">
        <f t="shared" si="13"/>
        <v>0</v>
      </c>
      <c r="BH27" s="32">
        <f t="shared" si="14"/>
        <v>0</v>
      </c>
      <c r="BI27" s="32">
        <f t="shared" si="35"/>
        <v>0</v>
      </c>
      <c r="BJ27" s="32">
        <f t="shared" si="15"/>
        <v>0</v>
      </c>
      <c r="BK27" s="32">
        <f t="shared" si="16"/>
        <v>0</v>
      </c>
      <c r="BL27" s="32">
        <f t="shared" si="36"/>
        <v>0</v>
      </c>
      <c r="BM27" s="32">
        <f t="shared" si="17"/>
        <v>0</v>
      </c>
      <c r="BN27" s="32">
        <f t="shared" si="18"/>
        <v>0</v>
      </c>
      <c r="BO27" s="30">
        <f t="shared" si="19"/>
        <v>0</v>
      </c>
      <c r="BP27" s="32">
        <f t="shared" si="20"/>
        <v>0</v>
      </c>
      <c r="BQ27" s="32">
        <f t="shared" si="21"/>
        <v>0</v>
      </c>
      <c r="BR27" s="33">
        <f t="shared" si="37"/>
        <v>0</v>
      </c>
      <c r="BS27" s="33">
        <f t="shared" si="38"/>
        <v>0</v>
      </c>
      <c r="BT27" s="32">
        <f t="shared" si="22"/>
        <v>0</v>
      </c>
      <c r="BU27" s="33">
        <f t="shared" si="23"/>
        <v>0</v>
      </c>
      <c r="BV27" s="33">
        <f t="shared" si="24"/>
        <v>0</v>
      </c>
      <c r="BW27" s="33">
        <f t="shared" si="25"/>
        <v>0</v>
      </c>
      <c r="BX27" s="11"/>
      <c r="BY27" s="11"/>
      <c r="BZ27" s="11"/>
      <c r="CA27" s="32">
        <f t="shared" si="26"/>
        <v>0</v>
      </c>
      <c r="CB27" s="11"/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0</v>
      </c>
      <c r="CK27" s="32">
        <f t="shared" si="41"/>
        <v>0</v>
      </c>
      <c r="CL27" s="32">
        <f t="shared" si="42"/>
        <v>0</v>
      </c>
      <c r="CM27" s="30">
        <f t="shared" si="27"/>
        <v>0</v>
      </c>
      <c r="CN27" s="32">
        <f t="shared" si="43"/>
        <v>0</v>
      </c>
      <c r="CO27" s="32">
        <f t="shared" si="44"/>
        <v>0</v>
      </c>
      <c r="CP27" s="11"/>
      <c r="CQ27" s="11"/>
      <c r="CR27" s="11"/>
      <c r="CS27" s="32">
        <f t="shared" si="28"/>
        <v>0</v>
      </c>
      <c r="CT27" s="11"/>
      <c r="CU27" s="11"/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/>
      <c r="S28" s="11"/>
      <c r="T28" s="11"/>
      <c r="U28" s="32">
        <f t="shared" si="3"/>
        <v>0</v>
      </c>
      <c r="V28" s="11"/>
      <c r="W28" s="11"/>
      <c r="X28" s="11"/>
      <c r="Y28" s="33">
        <f t="shared" si="4"/>
        <v>0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0</v>
      </c>
      <c r="AE28" s="33">
        <f t="shared" si="32"/>
        <v>0</v>
      </c>
      <c r="AF28" s="11"/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0</v>
      </c>
      <c r="BG28" s="32">
        <f t="shared" si="13"/>
        <v>0</v>
      </c>
      <c r="BH28" s="32">
        <f t="shared" si="14"/>
        <v>0</v>
      </c>
      <c r="BI28" s="32">
        <f t="shared" si="35"/>
        <v>0</v>
      </c>
      <c r="BJ28" s="32">
        <f t="shared" si="15"/>
        <v>0</v>
      </c>
      <c r="BK28" s="32">
        <f t="shared" si="16"/>
        <v>0</v>
      </c>
      <c r="BL28" s="32">
        <f t="shared" si="36"/>
        <v>0</v>
      </c>
      <c r="BM28" s="32">
        <f t="shared" si="17"/>
        <v>0</v>
      </c>
      <c r="BN28" s="32">
        <f t="shared" si="18"/>
        <v>0</v>
      </c>
      <c r="BO28" s="30">
        <f t="shared" si="19"/>
        <v>0</v>
      </c>
      <c r="BP28" s="32">
        <f t="shared" si="20"/>
        <v>0</v>
      </c>
      <c r="BQ28" s="32">
        <f t="shared" si="21"/>
        <v>0</v>
      </c>
      <c r="BR28" s="33">
        <f t="shared" si="37"/>
        <v>0</v>
      </c>
      <c r="BS28" s="33">
        <f t="shared" si="38"/>
        <v>0</v>
      </c>
      <c r="BT28" s="32">
        <f t="shared" si="22"/>
        <v>0</v>
      </c>
      <c r="BU28" s="33">
        <f t="shared" si="23"/>
        <v>0</v>
      </c>
      <c r="BV28" s="33">
        <f t="shared" si="24"/>
        <v>0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0</v>
      </c>
      <c r="CK28" s="32">
        <f t="shared" si="41"/>
        <v>0</v>
      </c>
      <c r="CL28" s="32">
        <f t="shared" si="42"/>
        <v>0</v>
      </c>
      <c r="CM28" s="30">
        <f t="shared" si="27"/>
        <v>0</v>
      </c>
      <c r="CN28" s="32">
        <f t="shared" si="43"/>
        <v>0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/>
      <c r="S29" s="11"/>
      <c r="T29" s="11"/>
      <c r="U29" s="32">
        <f t="shared" si="3"/>
        <v>0</v>
      </c>
      <c r="V29" s="11"/>
      <c r="W29" s="11"/>
      <c r="X29" s="11"/>
      <c r="Y29" s="33">
        <f t="shared" si="4"/>
        <v>0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0</v>
      </c>
      <c r="AE29" s="33">
        <f t="shared" si="32"/>
        <v>0</v>
      </c>
      <c r="AF29" s="11"/>
      <c r="AG29" s="11"/>
      <c r="AH29" s="11"/>
      <c r="AI29" s="11"/>
      <c r="AJ29" s="11"/>
      <c r="AK29" s="32">
        <f t="shared" si="7"/>
        <v>0</v>
      </c>
      <c r="AL29" s="11"/>
      <c r="AM29" s="11"/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0</v>
      </c>
      <c r="BG29" s="32">
        <f t="shared" si="13"/>
        <v>0</v>
      </c>
      <c r="BH29" s="32">
        <f t="shared" si="14"/>
        <v>0</v>
      </c>
      <c r="BI29" s="32">
        <f t="shared" si="35"/>
        <v>0</v>
      </c>
      <c r="BJ29" s="32">
        <f t="shared" si="15"/>
        <v>0</v>
      </c>
      <c r="BK29" s="32">
        <f t="shared" si="16"/>
        <v>0</v>
      </c>
      <c r="BL29" s="32">
        <f t="shared" si="36"/>
        <v>0</v>
      </c>
      <c r="BM29" s="32">
        <f t="shared" si="17"/>
        <v>0</v>
      </c>
      <c r="BN29" s="32">
        <f t="shared" si="18"/>
        <v>0</v>
      </c>
      <c r="BO29" s="30">
        <f t="shared" si="19"/>
        <v>0</v>
      </c>
      <c r="BP29" s="32">
        <f t="shared" si="20"/>
        <v>0</v>
      </c>
      <c r="BQ29" s="32">
        <f t="shared" si="21"/>
        <v>0</v>
      </c>
      <c r="BR29" s="33">
        <f t="shared" si="37"/>
        <v>0</v>
      </c>
      <c r="BS29" s="33">
        <f t="shared" si="38"/>
        <v>0</v>
      </c>
      <c r="BT29" s="32">
        <f t="shared" si="22"/>
        <v>0</v>
      </c>
      <c r="BU29" s="33">
        <f t="shared" si="23"/>
        <v>0</v>
      </c>
      <c r="BV29" s="33">
        <f t="shared" si="24"/>
        <v>0</v>
      </c>
      <c r="BW29" s="33">
        <f t="shared" si="25"/>
        <v>0</v>
      </c>
      <c r="BX29" s="11"/>
      <c r="BY29" s="11"/>
      <c r="BZ29" s="11"/>
      <c r="CA29" s="32">
        <f t="shared" si="26"/>
        <v>0</v>
      </c>
      <c r="CB29" s="11"/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0</v>
      </c>
      <c r="CK29" s="32">
        <f t="shared" si="41"/>
        <v>0</v>
      </c>
      <c r="CL29" s="32">
        <f t="shared" si="42"/>
        <v>0</v>
      </c>
      <c r="CM29" s="30">
        <f t="shared" si="27"/>
        <v>0</v>
      </c>
      <c r="CN29" s="32">
        <f t="shared" si="43"/>
        <v>0</v>
      </c>
      <c r="CO29" s="32">
        <f t="shared" si="44"/>
        <v>0</v>
      </c>
      <c r="CP29" s="11"/>
      <c r="CQ29" s="11"/>
      <c r="CR29" s="11"/>
      <c r="CS29" s="32">
        <f t="shared" si="28"/>
        <v>0</v>
      </c>
      <c r="CT29" s="11"/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87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88">SUM(AN70:AO70)</f>
        <v>0</v>
      </c>
      <c r="AQ70" s="11"/>
      <c r="AR70" s="11"/>
      <c r="AS70" s="11"/>
      <c r="AT70" s="33">
        <f aca="true" t="shared" si="71" ref="AT70:AT88">IF(AN70=0,0,AS70/AN70%)</f>
        <v>0</v>
      </c>
      <c r="AU70" s="11"/>
      <c r="AV70" s="33">
        <f aca="true" t="shared" si="72" ref="AV70:AV88">IF(AO70=0,0,AU70/AO70%)</f>
        <v>0</v>
      </c>
      <c r="AW70" s="32">
        <f t="shared" si="33"/>
        <v>0</v>
      </c>
      <c r="AX70" s="33">
        <f aca="true" t="shared" si="73" ref="AX70:AX88">IF(AP70=0,0,AW70/AP70%)</f>
        <v>0</v>
      </c>
      <c r="AY70" s="11"/>
      <c r="AZ70" s="11"/>
      <c r="BA70" s="11"/>
      <c r="BB70" s="11"/>
      <c r="BC70" s="32">
        <f aca="true" t="shared" si="74" ref="BC70:BC88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71</v>
      </c>
      <c r="C88" s="53">
        <f>SUM(C6:C87)</f>
        <v>785</v>
      </c>
      <c r="D88" s="53">
        <f aca="true" t="shared" si="103" ref="D88:Q88">SUM(D6:D87)</f>
        <v>13</v>
      </c>
      <c r="E88" s="53">
        <f t="shared" si="103"/>
        <v>19</v>
      </c>
      <c r="F88" s="53">
        <f t="shared" si="103"/>
        <v>817</v>
      </c>
      <c r="G88" s="53">
        <f t="shared" si="103"/>
        <v>190</v>
      </c>
      <c r="H88" s="53">
        <f t="shared" si="103"/>
        <v>1</v>
      </c>
      <c r="I88" s="53">
        <f t="shared" si="103"/>
        <v>9</v>
      </c>
      <c r="J88" s="53">
        <f t="shared" si="103"/>
        <v>200</v>
      </c>
      <c r="K88" s="53">
        <f t="shared" si="103"/>
        <v>7</v>
      </c>
      <c r="L88" s="53">
        <f t="shared" si="103"/>
        <v>4</v>
      </c>
      <c r="M88" s="53">
        <f t="shared" si="103"/>
        <v>11</v>
      </c>
      <c r="N88" s="53">
        <f t="shared" si="103"/>
        <v>11</v>
      </c>
      <c r="O88" s="53">
        <f t="shared" si="103"/>
        <v>0</v>
      </c>
      <c r="P88" s="53">
        <f t="shared" si="103"/>
        <v>0</v>
      </c>
      <c r="Q88" s="53">
        <f t="shared" si="103"/>
        <v>11</v>
      </c>
      <c r="R88" s="53">
        <f aca="true" t="shared" si="104" ref="R88:X88">SUM(R6:R87)</f>
        <v>103150</v>
      </c>
      <c r="S88" s="53">
        <f t="shared" si="104"/>
        <v>10081</v>
      </c>
      <c r="T88" s="53">
        <f t="shared" si="104"/>
        <v>1374</v>
      </c>
      <c r="U88" s="53">
        <f t="shared" si="104"/>
        <v>114525</v>
      </c>
      <c r="V88" s="53">
        <f t="shared" si="104"/>
        <v>73259</v>
      </c>
      <c r="W88" s="53">
        <f t="shared" si="104"/>
        <v>27867</v>
      </c>
      <c r="X88" s="53">
        <f t="shared" si="104"/>
        <v>53306</v>
      </c>
      <c r="Y88" s="52">
        <f>IF(R88=0,0,X88/R88%)</f>
        <v>51.67813863305865</v>
      </c>
      <c r="Z88" s="53">
        <f>SUM(Z6:Z87)</f>
        <v>7045</v>
      </c>
      <c r="AA88" s="52">
        <f t="shared" si="67"/>
        <v>69.88394008530899</v>
      </c>
      <c r="AB88" s="53">
        <f>SUM(AB6:AB87)</f>
        <v>553</v>
      </c>
      <c r="AC88" s="52">
        <f t="shared" si="68"/>
        <v>40.24745269286754</v>
      </c>
      <c r="AD88" s="53">
        <f t="shared" si="90"/>
        <v>60904</v>
      </c>
      <c r="AE88" s="52">
        <f t="shared" si="91"/>
        <v>53.17965509714036</v>
      </c>
      <c r="AF88" s="53">
        <f>SUM(AF6:AF87)</f>
        <v>41011</v>
      </c>
      <c r="AG88" s="53">
        <f>SUM(AG6:AG87)</f>
        <v>14282</v>
      </c>
      <c r="AH88" s="53">
        <f>SUM(AH6:AH87)</f>
        <v>4308</v>
      </c>
      <c r="AI88" s="53">
        <f>SUM(AI6:AI87)</f>
        <v>321</v>
      </c>
      <c r="AJ88" s="53">
        <f>SUM(AJ6:AJ87)</f>
        <v>28</v>
      </c>
      <c r="AK88" s="54">
        <f t="shared" si="69"/>
        <v>4657</v>
      </c>
      <c r="AL88" s="53">
        <f>SUM(AL6:AL87)</f>
        <v>2776</v>
      </c>
      <c r="AM88" s="53">
        <f>SUM(AM6:AM87)</f>
        <v>1738</v>
      </c>
      <c r="AN88" s="53">
        <f>SUM(AN6:AN87)</f>
        <v>40926</v>
      </c>
      <c r="AO88" s="53">
        <f>SUM(AO6:AO87)</f>
        <v>2455</v>
      </c>
      <c r="AP88" s="54">
        <f t="shared" si="70"/>
        <v>43381</v>
      </c>
      <c r="AQ88" s="53">
        <f>SUM(AQ6:AQ87)</f>
        <v>26757</v>
      </c>
      <c r="AR88" s="53">
        <f>SUM(AR6:AR87)</f>
        <v>43381</v>
      </c>
      <c r="AS88" s="53">
        <f>SUM(AS6:AS85)</f>
        <v>31955</v>
      </c>
      <c r="AT88" s="52">
        <f t="shared" si="71"/>
        <v>78.07994917656258</v>
      </c>
      <c r="AU88" s="53">
        <f>SUM(AU6:AU85)</f>
        <v>2055</v>
      </c>
      <c r="AV88" s="52">
        <f t="shared" si="72"/>
        <v>83.70672097759675</v>
      </c>
      <c r="AW88" s="54">
        <f t="shared" si="92"/>
        <v>34010</v>
      </c>
      <c r="AX88" s="52">
        <f t="shared" si="73"/>
        <v>78.39837716972869</v>
      </c>
      <c r="AY88" s="53">
        <f>SUM(AY6:AY87)</f>
        <v>21077</v>
      </c>
      <c r="AZ88" s="53">
        <f aca="true" t="shared" si="105" ref="AZ88:BE88">SUM(AZ6:AZ87)</f>
        <v>34010</v>
      </c>
      <c r="BA88" s="53">
        <f t="shared" si="105"/>
        <v>8069</v>
      </c>
      <c r="BB88" s="53">
        <f t="shared" si="105"/>
        <v>571</v>
      </c>
      <c r="BC88" s="54">
        <f t="shared" si="74"/>
        <v>8640</v>
      </c>
      <c r="BD88" s="53">
        <f t="shared" si="105"/>
        <v>5258</v>
      </c>
      <c r="BE88" s="53">
        <f t="shared" si="105"/>
        <v>8640</v>
      </c>
      <c r="BF88" s="54">
        <f t="shared" si="93"/>
        <v>103150</v>
      </c>
      <c r="BG88" s="53">
        <f aca="true" t="shared" si="106" ref="BG88:BQ88">SUM(BG6:BG87)</f>
        <v>51007</v>
      </c>
      <c r="BH88" s="53">
        <f t="shared" si="106"/>
        <v>3829</v>
      </c>
      <c r="BI88" s="54">
        <f t="shared" si="94"/>
        <v>157986</v>
      </c>
      <c r="BJ88" s="53">
        <f t="shared" si="106"/>
        <v>100016</v>
      </c>
      <c r="BK88" s="53">
        <f t="shared" si="106"/>
        <v>71248</v>
      </c>
      <c r="BL88" s="54">
        <f t="shared" si="95"/>
        <v>53306</v>
      </c>
      <c r="BM88" s="53">
        <f t="shared" si="106"/>
        <v>39000</v>
      </c>
      <c r="BN88" s="53">
        <f t="shared" si="106"/>
        <v>2608</v>
      </c>
      <c r="BO88" s="53">
        <f t="shared" si="106"/>
        <v>94914</v>
      </c>
      <c r="BP88" s="53">
        <f t="shared" si="106"/>
        <v>62088</v>
      </c>
      <c r="BQ88" s="53">
        <f t="shared" si="106"/>
        <v>48292</v>
      </c>
      <c r="BR88" s="52">
        <f t="shared" si="96"/>
        <v>51.67813863305865</v>
      </c>
      <c r="BS88" s="52">
        <f t="shared" si="84"/>
        <v>76.46009371262768</v>
      </c>
      <c r="BT88" s="54">
        <f t="shared" si="84"/>
        <v>68.11177853225385</v>
      </c>
      <c r="BU88" s="52">
        <f t="shared" si="84"/>
        <v>60.07747521932323</v>
      </c>
      <c r="BV88" s="52">
        <f t="shared" si="84"/>
        <v>62.07806750919853</v>
      </c>
      <c r="BW88" s="52">
        <f t="shared" si="84"/>
        <v>67.78014821468673</v>
      </c>
      <c r="BX88" s="53">
        <f aca="true" t="shared" si="107" ref="BX88:DA88">SUM(BX6:BX87)</f>
        <v>4116</v>
      </c>
      <c r="BY88" s="53">
        <f t="shared" si="107"/>
        <v>1006</v>
      </c>
      <c r="BZ88" s="53">
        <f t="shared" si="107"/>
        <v>16</v>
      </c>
      <c r="CA88" s="53">
        <f t="shared" si="107"/>
        <v>5138</v>
      </c>
      <c r="CB88" s="53">
        <f t="shared" si="107"/>
        <v>4012</v>
      </c>
      <c r="CC88" s="67" t="s">
        <v>7</v>
      </c>
      <c r="CD88" s="53">
        <f aca="true" t="shared" si="108" ref="CD88:CI88">SUM(CD6:CD87)</f>
        <v>139</v>
      </c>
      <c r="CE88" s="53">
        <f t="shared" si="108"/>
        <v>0</v>
      </c>
      <c r="CF88" s="53">
        <f t="shared" si="108"/>
        <v>0</v>
      </c>
      <c r="CG88" s="53">
        <f t="shared" si="108"/>
        <v>139</v>
      </c>
      <c r="CH88" s="53">
        <f t="shared" si="108"/>
        <v>112</v>
      </c>
      <c r="CI88" s="53">
        <f t="shared" si="108"/>
        <v>120</v>
      </c>
      <c r="CJ88" s="54">
        <f t="shared" si="98"/>
        <v>57561</v>
      </c>
      <c r="CK88" s="53">
        <f t="shared" si="107"/>
        <v>40006</v>
      </c>
      <c r="CL88" s="53">
        <f t="shared" si="107"/>
        <v>2624</v>
      </c>
      <c r="CM88" s="53">
        <f t="shared" si="107"/>
        <v>100191</v>
      </c>
      <c r="CN88" s="53">
        <f t="shared" si="107"/>
        <v>66212</v>
      </c>
      <c r="CO88" s="53">
        <f t="shared" si="107"/>
        <v>48412</v>
      </c>
      <c r="CP88" s="53">
        <f t="shared" si="107"/>
        <v>950</v>
      </c>
      <c r="CQ88" s="53">
        <f t="shared" si="107"/>
        <v>738</v>
      </c>
      <c r="CR88" s="53">
        <f t="shared" si="107"/>
        <v>305</v>
      </c>
      <c r="CS88" s="53">
        <f t="shared" si="107"/>
        <v>1993</v>
      </c>
      <c r="CT88" s="53">
        <f t="shared" si="107"/>
        <v>1081</v>
      </c>
      <c r="CU88" s="53">
        <f t="shared" si="107"/>
        <v>1009</v>
      </c>
      <c r="CV88" s="53">
        <f t="shared" si="107"/>
        <v>0</v>
      </c>
      <c r="CW88" s="53">
        <f t="shared" si="107"/>
        <v>0</v>
      </c>
      <c r="CX88" s="53">
        <f t="shared" si="107"/>
        <v>0</v>
      </c>
      <c r="CY88" s="53">
        <f t="shared" si="107"/>
        <v>0</v>
      </c>
      <c r="CZ88" s="53">
        <f t="shared" si="107"/>
        <v>0</v>
      </c>
      <c r="DA88" s="53">
        <f t="shared" si="107"/>
        <v>0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70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CD2:CI2"/>
    <mergeCell ref="CD3:CD5"/>
    <mergeCell ref="CE3:CE5"/>
    <mergeCell ref="CF3:CF5"/>
    <mergeCell ref="CG3:CI3"/>
    <mergeCell ref="CG4:CG5"/>
    <mergeCell ref="CH4:CI4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CL3:CL5"/>
    <mergeCell ref="CT4:CU4"/>
    <mergeCell ref="CV3:CV5"/>
    <mergeCell ref="CW3:CW5"/>
    <mergeCell ref="CJ3:CJ5"/>
    <mergeCell ref="CK3:CK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L3:BL5"/>
    <mergeCell ref="BM3:BM5"/>
    <mergeCell ref="BI4:BI5"/>
    <mergeCell ref="BJ4:BK4"/>
    <mergeCell ref="BN3:BN5"/>
    <mergeCell ref="BG3:BG5"/>
    <mergeCell ref="BH3:BH5"/>
    <mergeCell ref="BC4:BC5"/>
    <mergeCell ref="BD4:BE4"/>
    <mergeCell ref="BI3:BK3"/>
    <mergeCell ref="BA3:BA5"/>
    <mergeCell ref="BB3:BB5"/>
    <mergeCell ref="BC3:BE3"/>
    <mergeCell ref="BF3:BF5"/>
    <mergeCell ref="AT3:AT5"/>
    <mergeCell ref="AU3:AU5"/>
    <mergeCell ref="AV3:AV5"/>
    <mergeCell ref="AW3:AZ3"/>
    <mergeCell ref="AW4:AW5"/>
    <mergeCell ref="AX4:AX5"/>
    <mergeCell ref="AY4:AZ4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BL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CG24" sqref="CG24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</row>
    <row r="2" spans="1:90" ht="88.5" customHeight="1">
      <c r="A2" s="147" t="s">
        <v>0</v>
      </c>
      <c r="B2" s="149" t="s">
        <v>59</v>
      </c>
      <c r="C2" s="82" t="s">
        <v>61</v>
      </c>
      <c r="D2" s="82"/>
      <c r="E2" s="82"/>
      <c r="F2" s="82"/>
      <c r="G2" s="82" t="s">
        <v>62</v>
      </c>
      <c r="H2" s="82"/>
      <c r="I2" s="82"/>
      <c r="J2" s="82"/>
      <c r="K2" s="82" t="s">
        <v>63</v>
      </c>
      <c r="L2" s="82"/>
      <c r="M2" s="82"/>
      <c r="N2" s="82"/>
      <c r="O2" s="82" t="s">
        <v>128</v>
      </c>
      <c r="P2" s="82"/>
      <c r="Q2" s="82"/>
      <c r="R2" s="82"/>
      <c r="S2" s="82" t="s">
        <v>31</v>
      </c>
      <c r="T2" s="82"/>
      <c r="U2" s="82"/>
      <c r="V2" s="82"/>
      <c r="W2" s="82" t="s">
        <v>32</v>
      </c>
      <c r="X2" s="82"/>
      <c r="Y2" s="82"/>
      <c r="Z2" s="82"/>
      <c r="AA2" s="82" t="s">
        <v>33</v>
      </c>
      <c r="AB2" s="82"/>
      <c r="AC2" s="82"/>
      <c r="AD2" s="82"/>
      <c r="AE2" s="82" t="s">
        <v>129</v>
      </c>
      <c r="AF2" s="82"/>
      <c r="AG2" s="82"/>
      <c r="AH2" s="82"/>
      <c r="AI2" s="82" t="s">
        <v>34</v>
      </c>
      <c r="AJ2" s="82"/>
      <c r="AK2" s="82"/>
      <c r="AL2" s="82"/>
      <c r="AM2" s="82" t="s">
        <v>35</v>
      </c>
      <c r="AN2" s="82"/>
      <c r="AO2" s="82"/>
      <c r="AP2" s="82"/>
      <c r="AQ2" s="82" t="s">
        <v>93</v>
      </c>
      <c r="AR2" s="82"/>
      <c r="AS2" s="82"/>
      <c r="AT2" s="82"/>
      <c r="AU2" s="82" t="s">
        <v>94</v>
      </c>
      <c r="AV2" s="82"/>
      <c r="AW2" s="82"/>
      <c r="AX2" s="82"/>
      <c r="AY2" s="82" t="s">
        <v>95</v>
      </c>
      <c r="AZ2" s="82"/>
      <c r="BA2" s="82"/>
      <c r="BB2" s="82"/>
      <c r="BC2" s="82" t="s">
        <v>130</v>
      </c>
      <c r="BD2" s="82"/>
      <c r="BE2" s="82"/>
      <c r="BF2" s="82"/>
      <c r="BG2" s="82" t="s">
        <v>148</v>
      </c>
      <c r="BH2" s="82"/>
      <c r="BI2" s="82"/>
      <c r="BJ2" s="82"/>
      <c r="BK2" s="82" t="s">
        <v>147</v>
      </c>
      <c r="BL2" s="82"/>
      <c r="BM2" s="82"/>
      <c r="BN2" s="82"/>
      <c r="BO2" s="82" t="s">
        <v>131</v>
      </c>
      <c r="BP2" s="82"/>
      <c r="BQ2" s="82"/>
      <c r="BR2" s="82"/>
      <c r="BS2" s="82" t="s">
        <v>132</v>
      </c>
      <c r="BT2" s="82"/>
      <c r="BU2" s="82"/>
      <c r="BV2" s="82"/>
      <c r="BW2" s="82" t="s">
        <v>104</v>
      </c>
      <c r="BX2" s="82"/>
      <c r="BY2" s="82"/>
      <c r="BZ2" s="82"/>
      <c r="CA2" s="82" t="s">
        <v>105</v>
      </c>
      <c r="CB2" s="82"/>
      <c r="CC2" s="82"/>
      <c r="CD2" s="82"/>
      <c r="CE2" s="82" t="s">
        <v>108</v>
      </c>
      <c r="CF2" s="82"/>
      <c r="CG2" s="82"/>
      <c r="CH2" s="82"/>
      <c r="CI2" s="82" t="s">
        <v>133</v>
      </c>
      <c r="CJ2" s="82"/>
      <c r="CK2" s="82"/>
      <c r="CL2" s="82"/>
    </row>
    <row r="3" spans="1:90" ht="12.75" customHeight="1">
      <c r="A3" s="147"/>
      <c r="B3" s="149"/>
      <c r="C3" s="126" t="s">
        <v>28</v>
      </c>
      <c r="D3" s="82" t="s">
        <v>26</v>
      </c>
      <c r="E3" s="82"/>
      <c r="F3" s="82"/>
      <c r="G3" s="82" t="s">
        <v>28</v>
      </c>
      <c r="H3" s="82" t="s">
        <v>26</v>
      </c>
      <c r="I3" s="82"/>
      <c r="J3" s="82"/>
      <c r="K3" s="126" t="s">
        <v>28</v>
      </c>
      <c r="L3" s="82" t="s">
        <v>26</v>
      </c>
      <c r="M3" s="82"/>
      <c r="N3" s="82"/>
      <c r="O3" s="141" t="s">
        <v>28</v>
      </c>
      <c r="P3" s="82" t="s">
        <v>26</v>
      </c>
      <c r="Q3" s="82"/>
      <c r="R3" s="82"/>
      <c r="S3" s="82" t="s">
        <v>28</v>
      </c>
      <c r="T3" s="82" t="s">
        <v>26</v>
      </c>
      <c r="U3" s="82"/>
      <c r="V3" s="82"/>
      <c r="W3" s="82" t="s">
        <v>28</v>
      </c>
      <c r="X3" s="82" t="s">
        <v>26</v>
      </c>
      <c r="Y3" s="82"/>
      <c r="Z3" s="82"/>
      <c r="AA3" s="82" t="s">
        <v>28</v>
      </c>
      <c r="AB3" s="82" t="s">
        <v>26</v>
      </c>
      <c r="AC3" s="82"/>
      <c r="AD3" s="82"/>
      <c r="AE3" s="82" t="s">
        <v>28</v>
      </c>
      <c r="AF3" s="82" t="s">
        <v>26</v>
      </c>
      <c r="AG3" s="82"/>
      <c r="AH3" s="82"/>
      <c r="AI3" s="82" t="s">
        <v>28</v>
      </c>
      <c r="AJ3" s="82" t="s">
        <v>26</v>
      </c>
      <c r="AK3" s="82"/>
      <c r="AL3" s="82"/>
      <c r="AM3" s="82" t="s">
        <v>28</v>
      </c>
      <c r="AN3" s="82" t="s">
        <v>26</v>
      </c>
      <c r="AO3" s="82"/>
      <c r="AP3" s="82"/>
      <c r="AQ3" s="82" t="s">
        <v>28</v>
      </c>
      <c r="AR3" s="82" t="s">
        <v>26</v>
      </c>
      <c r="AS3" s="82"/>
      <c r="AT3" s="82"/>
      <c r="AU3" s="82" t="s">
        <v>28</v>
      </c>
      <c r="AV3" s="82" t="s">
        <v>26</v>
      </c>
      <c r="AW3" s="82"/>
      <c r="AX3" s="82"/>
      <c r="AY3" s="82" t="s">
        <v>28</v>
      </c>
      <c r="AZ3" s="82" t="s">
        <v>26</v>
      </c>
      <c r="BA3" s="82"/>
      <c r="BB3" s="82"/>
      <c r="BC3" s="82" t="s">
        <v>28</v>
      </c>
      <c r="BD3" s="82" t="s">
        <v>26</v>
      </c>
      <c r="BE3" s="82"/>
      <c r="BF3" s="82"/>
      <c r="BG3" s="82" t="s">
        <v>28</v>
      </c>
      <c r="BH3" s="82" t="s">
        <v>26</v>
      </c>
      <c r="BI3" s="82"/>
      <c r="BJ3" s="82"/>
      <c r="BK3" s="82" t="s">
        <v>28</v>
      </c>
      <c r="BL3" s="82" t="s">
        <v>26</v>
      </c>
      <c r="BM3" s="82"/>
      <c r="BN3" s="82"/>
      <c r="BO3" s="82" t="s">
        <v>28</v>
      </c>
      <c r="BP3" s="82" t="s">
        <v>26</v>
      </c>
      <c r="BQ3" s="82"/>
      <c r="BR3" s="82"/>
      <c r="BS3" s="82" t="s">
        <v>28</v>
      </c>
      <c r="BT3" s="82" t="s">
        <v>26</v>
      </c>
      <c r="BU3" s="82"/>
      <c r="BV3" s="82"/>
      <c r="BW3" s="82" t="s">
        <v>28</v>
      </c>
      <c r="BX3" s="82" t="s">
        <v>26</v>
      </c>
      <c r="BY3" s="82"/>
      <c r="BZ3" s="82"/>
      <c r="CA3" s="82" t="s">
        <v>28</v>
      </c>
      <c r="CB3" s="82" t="s">
        <v>26</v>
      </c>
      <c r="CC3" s="82"/>
      <c r="CD3" s="82"/>
      <c r="CE3" s="82" t="s">
        <v>28</v>
      </c>
      <c r="CF3" s="82" t="s">
        <v>26</v>
      </c>
      <c r="CG3" s="82"/>
      <c r="CH3" s="82"/>
      <c r="CI3" s="82" t="s">
        <v>28</v>
      </c>
      <c r="CJ3" s="82" t="s">
        <v>26</v>
      </c>
      <c r="CK3" s="82"/>
      <c r="CL3" s="82"/>
    </row>
    <row r="4" spans="1:90" ht="72" customHeight="1">
      <c r="A4" s="147"/>
      <c r="B4" s="149"/>
      <c r="C4" s="126"/>
      <c r="D4" s="7" t="s">
        <v>29</v>
      </c>
      <c r="E4" s="7" t="s">
        <v>5</v>
      </c>
      <c r="F4" s="7" t="s">
        <v>16</v>
      </c>
      <c r="G4" s="82"/>
      <c r="H4" s="7" t="s">
        <v>29</v>
      </c>
      <c r="I4" s="7" t="s">
        <v>5</v>
      </c>
      <c r="J4" s="7" t="s">
        <v>16</v>
      </c>
      <c r="K4" s="126"/>
      <c r="L4" s="7" t="s">
        <v>29</v>
      </c>
      <c r="M4" s="7" t="s">
        <v>5</v>
      </c>
      <c r="N4" s="7" t="s">
        <v>16</v>
      </c>
      <c r="O4" s="141"/>
      <c r="P4" s="7" t="s">
        <v>29</v>
      </c>
      <c r="Q4" s="7" t="s">
        <v>5</v>
      </c>
      <c r="R4" s="7" t="s">
        <v>16</v>
      </c>
      <c r="S4" s="82"/>
      <c r="T4" s="7" t="s">
        <v>29</v>
      </c>
      <c r="U4" s="7" t="s">
        <v>5</v>
      </c>
      <c r="V4" s="7" t="s">
        <v>16</v>
      </c>
      <c r="W4" s="82"/>
      <c r="X4" s="7" t="s">
        <v>29</v>
      </c>
      <c r="Y4" s="7" t="s">
        <v>5</v>
      </c>
      <c r="Z4" s="7" t="s">
        <v>16</v>
      </c>
      <c r="AA4" s="82"/>
      <c r="AB4" s="7" t="s">
        <v>29</v>
      </c>
      <c r="AC4" s="7" t="s">
        <v>5</v>
      </c>
      <c r="AD4" s="7" t="s">
        <v>16</v>
      </c>
      <c r="AE4" s="82"/>
      <c r="AF4" s="7" t="s">
        <v>29</v>
      </c>
      <c r="AG4" s="7" t="s">
        <v>5</v>
      </c>
      <c r="AH4" s="7" t="s">
        <v>16</v>
      </c>
      <c r="AI4" s="82"/>
      <c r="AJ4" s="7" t="s">
        <v>29</v>
      </c>
      <c r="AK4" s="7" t="s">
        <v>5</v>
      </c>
      <c r="AL4" s="7" t="s">
        <v>16</v>
      </c>
      <c r="AM4" s="82"/>
      <c r="AN4" s="7" t="s">
        <v>29</v>
      </c>
      <c r="AO4" s="7" t="s">
        <v>5</v>
      </c>
      <c r="AP4" s="7" t="s">
        <v>16</v>
      </c>
      <c r="AQ4" s="82"/>
      <c r="AR4" s="7" t="s">
        <v>29</v>
      </c>
      <c r="AS4" s="7" t="s">
        <v>5</v>
      </c>
      <c r="AT4" s="7" t="s">
        <v>16</v>
      </c>
      <c r="AU4" s="82"/>
      <c r="AV4" s="7" t="s">
        <v>29</v>
      </c>
      <c r="AW4" s="7" t="s">
        <v>5</v>
      </c>
      <c r="AX4" s="7" t="s">
        <v>16</v>
      </c>
      <c r="AY4" s="82"/>
      <c r="AZ4" s="7" t="s">
        <v>29</v>
      </c>
      <c r="BA4" s="7" t="s">
        <v>5</v>
      </c>
      <c r="BB4" s="7" t="s">
        <v>16</v>
      </c>
      <c r="BC4" s="82"/>
      <c r="BD4" s="7" t="s">
        <v>29</v>
      </c>
      <c r="BE4" s="7" t="s">
        <v>5</v>
      </c>
      <c r="BF4" s="7" t="s">
        <v>16</v>
      </c>
      <c r="BG4" s="82"/>
      <c r="BH4" s="7" t="s">
        <v>29</v>
      </c>
      <c r="BI4" s="7" t="s">
        <v>5</v>
      </c>
      <c r="BJ4" s="7" t="s">
        <v>16</v>
      </c>
      <c r="BK4" s="82"/>
      <c r="BL4" s="7" t="s">
        <v>29</v>
      </c>
      <c r="BM4" s="7" t="s">
        <v>5</v>
      </c>
      <c r="BN4" s="7" t="s">
        <v>16</v>
      </c>
      <c r="BO4" s="82"/>
      <c r="BP4" s="7" t="s">
        <v>29</v>
      </c>
      <c r="BQ4" s="7" t="s">
        <v>5</v>
      </c>
      <c r="BR4" s="7" t="s">
        <v>16</v>
      </c>
      <c r="BS4" s="82"/>
      <c r="BT4" s="7" t="s">
        <v>29</v>
      </c>
      <c r="BU4" s="7" t="s">
        <v>5</v>
      </c>
      <c r="BV4" s="7" t="s">
        <v>16</v>
      </c>
      <c r="BW4" s="82"/>
      <c r="BX4" s="7" t="s">
        <v>29</v>
      </c>
      <c r="BY4" s="7" t="s">
        <v>5</v>
      </c>
      <c r="BZ4" s="7" t="s">
        <v>16</v>
      </c>
      <c r="CA4" s="82"/>
      <c r="CB4" s="7" t="s">
        <v>29</v>
      </c>
      <c r="CC4" s="7" t="s">
        <v>5</v>
      </c>
      <c r="CD4" s="7" t="s">
        <v>16</v>
      </c>
      <c r="CE4" s="82"/>
      <c r="CF4" s="7" t="s">
        <v>29</v>
      </c>
      <c r="CG4" s="7" t="s">
        <v>5</v>
      </c>
      <c r="CH4" s="7" t="s">
        <v>16</v>
      </c>
      <c r="CI4" s="82"/>
      <c r="CJ4" s="7" t="s">
        <v>29</v>
      </c>
      <c r="CK4" s="7" t="s">
        <v>5</v>
      </c>
      <c r="CL4" s="7" t="s">
        <v>16</v>
      </c>
    </row>
    <row r="5" spans="1:90" ht="12.75">
      <c r="A5" s="23">
        <v>1</v>
      </c>
      <c r="B5" s="10" t="s">
        <v>161</v>
      </c>
      <c r="C5" s="32">
        <f>'свод разд2'!F6</f>
        <v>1</v>
      </c>
      <c r="D5" s="11">
        <v>1</v>
      </c>
      <c r="E5" s="11">
        <v>1</v>
      </c>
      <c r="F5" s="11"/>
      <c r="G5" s="11">
        <v>1</v>
      </c>
      <c r="H5" s="11">
        <v>1</v>
      </c>
      <c r="I5" s="11">
        <v>1</v>
      </c>
      <c r="J5" s="11"/>
      <c r="K5" s="32">
        <f>'свод разд2'!M6</f>
        <v>0</v>
      </c>
      <c r="L5" s="11"/>
      <c r="M5" s="11"/>
      <c r="N5" s="11"/>
      <c r="O5" s="44"/>
      <c r="P5" s="11"/>
      <c r="Q5" s="11"/>
      <c r="R5" s="11"/>
      <c r="S5" s="11">
        <v>14</v>
      </c>
      <c r="T5" s="11"/>
      <c r="U5" s="11">
        <v>5</v>
      </c>
      <c r="V5" s="11">
        <v>3</v>
      </c>
      <c r="W5" s="11">
        <v>12</v>
      </c>
      <c r="X5" s="11"/>
      <c r="Y5" s="11">
        <v>5</v>
      </c>
      <c r="Z5" s="11">
        <v>3</v>
      </c>
      <c r="AA5" s="11">
        <v>3</v>
      </c>
      <c r="AB5" s="11"/>
      <c r="AC5" s="11">
        <v>3</v>
      </c>
      <c r="AD5" s="11"/>
      <c r="AE5" s="11">
        <v>11</v>
      </c>
      <c r="AF5" s="11"/>
      <c r="AG5" s="11">
        <v>3</v>
      </c>
      <c r="AH5" s="11">
        <v>5</v>
      </c>
      <c r="AI5" s="11">
        <v>33</v>
      </c>
      <c r="AJ5" s="11"/>
      <c r="AK5" s="11">
        <v>10</v>
      </c>
      <c r="AL5" s="11">
        <v>15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 t="s">
        <v>162</v>
      </c>
      <c r="C6" s="32">
        <f>'свод разд2'!F7</f>
        <v>1</v>
      </c>
      <c r="D6" s="11">
        <v>1</v>
      </c>
      <c r="E6" s="11">
        <v>1</v>
      </c>
      <c r="F6" s="11"/>
      <c r="G6" s="11">
        <v>1</v>
      </c>
      <c r="H6" s="11">
        <v>1</v>
      </c>
      <c r="I6" s="11">
        <v>1</v>
      </c>
      <c r="J6" s="11"/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11">
        <v>11</v>
      </c>
      <c r="T6" s="11"/>
      <c r="U6" s="11">
        <v>9</v>
      </c>
      <c r="V6" s="11">
        <v>2</v>
      </c>
      <c r="W6" s="11">
        <v>19</v>
      </c>
      <c r="X6" s="11"/>
      <c r="Y6" s="11">
        <v>15</v>
      </c>
      <c r="Z6" s="11">
        <v>3</v>
      </c>
      <c r="AA6" s="11">
        <v>3</v>
      </c>
      <c r="AB6" s="11"/>
      <c r="AC6" s="11">
        <v>3</v>
      </c>
      <c r="AD6" s="11"/>
      <c r="AE6" s="11">
        <v>2</v>
      </c>
      <c r="AF6" s="11"/>
      <c r="AG6" s="11">
        <v>2</v>
      </c>
      <c r="AH6" s="11"/>
      <c r="AI6" s="11">
        <v>6</v>
      </c>
      <c r="AJ6" s="11"/>
      <c r="AK6" s="11">
        <v>4</v>
      </c>
      <c r="AL6" s="11">
        <v>2</v>
      </c>
      <c r="AM6" s="11">
        <v>7</v>
      </c>
      <c r="AN6" s="11"/>
      <c r="AO6" s="11">
        <v>5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 t="s">
        <v>163</v>
      </c>
      <c r="C7" s="32">
        <f>'свод разд2'!F8</f>
        <v>1</v>
      </c>
      <c r="D7" s="11"/>
      <c r="E7" s="11">
        <v>1</v>
      </c>
      <c r="F7" s="11"/>
      <c r="G7" s="11">
        <v>1</v>
      </c>
      <c r="H7" s="11"/>
      <c r="I7" s="11">
        <v>1</v>
      </c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>
        <v>6</v>
      </c>
      <c r="T7" s="11"/>
      <c r="U7" s="11">
        <v>6</v>
      </c>
      <c r="V7" s="11"/>
      <c r="W7" s="11">
        <v>6</v>
      </c>
      <c r="X7" s="11"/>
      <c r="Y7" s="11">
        <v>6</v>
      </c>
      <c r="Z7" s="11"/>
      <c r="AA7" s="11">
        <v>1</v>
      </c>
      <c r="AB7" s="11"/>
      <c r="AC7" s="11">
        <v>1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 t="s">
        <v>164</v>
      </c>
      <c r="C8" s="32">
        <f>'свод разд2'!F9</f>
        <v>2</v>
      </c>
      <c r="D8" s="11">
        <v>1</v>
      </c>
      <c r="E8" s="11">
        <v>2</v>
      </c>
      <c r="F8" s="11"/>
      <c r="G8" s="11">
        <v>2</v>
      </c>
      <c r="H8" s="11">
        <v>1</v>
      </c>
      <c r="I8" s="11">
        <v>2</v>
      </c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11">
        <v>10</v>
      </c>
      <c r="T8" s="11"/>
      <c r="U8" s="11">
        <v>9</v>
      </c>
      <c r="V8" s="11">
        <v>3</v>
      </c>
      <c r="W8" s="11">
        <v>11</v>
      </c>
      <c r="X8" s="11"/>
      <c r="Y8" s="11">
        <v>11</v>
      </c>
      <c r="Z8" s="11">
        <v>2</v>
      </c>
      <c r="AA8" s="11">
        <v>5</v>
      </c>
      <c r="AB8" s="11"/>
      <c r="AC8" s="11">
        <v>5</v>
      </c>
      <c r="AD8" s="11"/>
      <c r="AE8" s="11">
        <v>6</v>
      </c>
      <c r="AF8" s="11"/>
      <c r="AG8" s="11">
        <v>6</v>
      </c>
      <c r="AH8" s="11">
        <v>2</v>
      </c>
      <c r="AI8" s="11">
        <v>15</v>
      </c>
      <c r="AJ8" s="11"/>
      <c r="AK8" s="11">
        <v>15</v>
      </c>
      <c r="AL8" s="11">
        <v>3</v>
      </c>
      <c r="AM8" s="11">
        <v>5</v>
      </c>
      <c r="AN8" s="11"/>
      <c r="AO8" s="11">
        <v>5</v>
      </c>
      <c r="AP8" s="11">
        <v>1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>
        <v>1</v>
      </c>
      <c r="BH8" s="11"/>
      <c r="BI8" s="11"/>
      <c r="BJ8" s="11"/>
      <c r="BK8" s="11">
        <v>1</v>
      </c>
      <c r="BL8" s="11">
        <v>1</v>
      </c>
      <c r="BM8" s="11">
        <v>1</v>
      </c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 t="s">
        <v>166</v>
      </c>
      <c r="C9" s="32">
        <f>'свод разд2'!F10</f>
        <v>13</v>
      </c>
      <c r="D9" s="11"/>
      <c r="E9" s="11">
        <v>6</v>
      </c>
      <c r="F9" s="11">
        <v>1</v>
      </c>
      <c r="G9" s="11">
        <v>9</v>
      </c>
      <c r="H9" s="11"/>
      <c r="I9" s="11">
        <v>4</v>
      </c>
      <c r="J9" s="11">
        <v>1</v>
      </c>
      <c r="K9" s="32">
        <f>'свод разд2'!M10</f>
        <v>0</v>
      </c>
      <c r="L9" s="11"/>
      <c r="M9" s="11"/>
      <c r="N9" s="11"/>
      <c r="O9" s="44">
        <v>4</v>
      </c>
      <c r="P9" s="11"/>
      <c r="Q9" s="11">
        <v>2</v>
      </c>
      <c r="R9" s="11"/>
      <c r="S9" s="11">
        <v>58</v>
      </c>
      <c r="T9" s="11"/>
      <c r="U9" s="11">
        <v>33</v>
      </c>
      <c r="V9" s="11">
        <v>3</v>
      </c>
      <c r="W9" s="11"/>
      <c r="X9" s="11"/>
      <c r="Y9" s="11"/>
      <c r="Z9" s="11"/>
      <c r="AA9" s="11">
        <v>18</v>
      </c>
      <c r="AB9" s="11"/>
      <c r="AC9" s="11">
        <v>18</v>
      </c>
      <c r="AD9" s="11"/>
      <c r="AE9" s="11">
        <v>5</v>
      </c>
      <c r="AF9" s="11"/>
      <c r="AG9" s="11">
        <v>5</v>
      </c>
      <c r="AH9" s="11"/>
      <c r="AI9" s="11">
        <v>15</v>
      </c>
      <c r="AJ9" s="11"/>
      <c r="AK9" s="11">
        <v>9</v>
      </c>
      <c r="AL9" s="11">
        <v>2</v>
      </c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>
        <v>1</v>
      </c>
      <c r="BH9" s="11">
        <v>1</v>
      </c>
      <c r="BI9" s="11">
        <v>1</v>
      </c>
      <c r="BJ9" s="11"/>
      <c r="BK9" s="11">
        <v>1</v>
      </c>
      <c r="BL9" s="11">
        <v>1</v>
      </c>
      <c r="BM9" s="11">
        <v>1</v>
      </c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 t="s">
        <v>168</v>
      </c>
      <c r="C10" s="32">
        <f>'свод разд2'!F11</f>
        <v>8</v>
      </c>
      <c r="D10" s="11"/>
      <c r="E10" s="11">
        <v>6</v>
      </c>
      <c r="F10" s="11"/>
      <c r="G10" s="11">
        <v>6</v>
      </c>
      <c r="H10" s="11"/>
      <c r="I10" s="11">
        <v>6</v>
      </c>
      <c r="J10" s="11"/>
      <c r="K10" s="32"/>
      <c r="L10" s="11"/>
      <c r="M10" s="11"/>
      <c r="N10" s="11"/>
      <c r="O10" s="44">
        <v>2</v>
      </c>
      <c r="P10" s="11"/>
      <c r="Q10" s="11"/>
      <c r="R10" s="11"/>
      <c r="S10" s="11">
        <v>43</v>
      </c>
      <c r="T10" s="11"/>
      <c r="U10" s="11">
        <v>43</v>
      </c>
      <c r="V10" s="11"/>
      <c r="W10" s="11">
        <v>51</v>
      </c>
      <c r="X10" s="11"/>
      <c r="Y10" s="11">
        <v>49</v>
      </c>
      <c r="Z10" s="11"/>
      <c r="AA10" s="11">
        <v>24</v>
      </c>
      <c r="AB10" s="11"/>
      <c r="AC10" s="11">
        <v>24</v>
      </c>
      <c r="AD10" s="11"/>
      <c r="AE10" s="11">
        <v>2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>
        <v>1</v>
      </c>
      <c r="BH10" s="11">
        <v>1</v>
      </c>
      <c r="BI10" s="11"/>
      <c r="BJ10" s="11"/>
      <c r="BK10" s="11">
        <v>1</v>
      </c>
      <c r="BL10" s="11">
        <v>1</v>
      </c>
      <c r="BM10" s="11">
        <v>1</v>
      </c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 t="s">
        <v>170</v>
      </c>
      <c r="C11" s="32">
        <f>'свод разд2'!F12</f>
        <v>113</v>
      </c>
      <c r="D11" s="11"/>
      <c r="E11" s="11">
        <v>110</v>
      </c>
      <c r="F11" s="11">
        <v>32</v>
      </c>
      <c r="G11" s="11">
        <v>93</v>
      </c>
      <c r="H11" s="11"/>
      <c r="I11" s="11">
        <v>90</v>
      </c>
      <c r="J11" s="11">
        <v>12</v>
      </c>
      <c r="K11" s="32">
        <f>'свод разд2'!M12</f>
        <v>2</v>
      </c>
      <c r="L11" s="11"/>
      <c r="M11" s="11">
        <v>2</v>
      </c>
      <c r="N11" s="11">
        <v>2</v>
      </c>
      <c r="O11" s="44">
        <v>18</v>
      </c>
      <c r="P11" s="11"/>
      <c r="Q11" s="11">
        <v>18</v>
      </c>
      <c r="R11" s="11">
        <v>18</v>
      </c>
      <c r="S11" s="11">
        <v>391</v>
      </c>
      <c r="T11" s="11"/>
      <c r="U11" s="11">
        <v>354</v>
      </c>
      <c r="V11" s="11">
        <v>34</v>
      </c>
      <c r="W11" s="11">
        <v>248</v>
      </c>
      <c r="X11" s="11"/>
      <c r="Y11" s="11">
        <v>223</v>
      </c>
      <c r="Z11" s="11">
        <v>33</v>
      </c>
      <c r="AA11" s="11">
        <v>226</v>
      </c>
      <c r="AB11" s="11"/>
      <c r="AC11" s="11">
        <v>215</v>
      </c>
      <c r="AD11" s="11">
        <v>37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>
        <v>12</v>
      </c>
      <c r="AZ11" s="11"/>
      <c r="BA11" s="11">
        <v>11</v>
      </c>
      <c r="BB11" s="11">
        <v>4</v>
      </c>
      <c r="BC11" s="11"/>
      <c r="BD11" s="11"/>
      <c r="BE11" s="11"/>
      <c r="BF11" s="11"/>
      <c r="BG11" s="11">
        <v>1</v>
      </c>
      <c r="BH11" s="11">
        <v>1</v>
      </c>
      <c r="BI11" s="11"/>
      <c r="BJ11" s="11"/>
      <c r="BK11" s="11">
        <v>1</v>
      </c>
      <c r="BL11" s="11">
        <v>1</v>
      </c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 t="s">
        <v>172</v>
      </c>
      <c r="C12" s="32">
        <f>'свод разд2'!F13</f>
        <v>1</v>
      </c>
      <c r="D12" s="11">
        <v>1</v>
      </c>
      <c r="E12" s="11"/>
      <c r="F12" s="11"/>
      <c r="G12" s="11">
        <v>1</v>
      </c>
      <c r="H12" s="11">
        <v>1</v>
      </c>
      <c r="I12" s="11"/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11">
        <v>8</v>
      </c>
      <c r="T12" s="11"/>
      <c r="U12" s="11">
        <v>7</v>
      </c>
      <c r="V12" s="11"/>
      <c r="W12" s="11">
        <v>16</v>
      </c>
      <c r="X12" s="11"/>
      <c r="Y12" s="11">
        <v>14</v>
      </c>
      <c r="Z12" s="11">
        <v>2</v>
      </c>
      <c r="AA12" s="11">
        <v>3</v>
      </c>
      <c r="AB12" s="11"/>
      <c r="AC12" s="11">
        <v>3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27</v>
      </c>
      <c r="AN12" s="11"/>
      <c r="AO12" s="11">
        <v>22</v>
      </c>
      <c r="AP12" s="11">
        <v>3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25.5">
      <c r="A13" s="23">
        <v>9</v>
      </c>
      <c r="B13" s="10" t="s">
        <v>175</v>
      </c>
      <c r="C13" s="32">
        <f>'свод разд2'!F14</f>
        <v>3</v>
      </c>
      <c r="D13" s="11">
        <v>1</v>
      </c>
      <c r="E13" s="11">
        <v>2</v>
      </c>
      <c r="F13" s="11"/>
      <c r="G13" s="11">
        <v>3</v>
      </c>
      <c r="H13" s="11">
        <v>1</v>
      </c>
      <c r="I13" s="11">
        <v>2</v>
      </c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>
        <v>23</v>
      </c>
      <c r="T13" s="11"/>
      <c r="U13" s="11">
        <v>16</v>
      </c>
      <c r="V13" s="11">
        <v>1</v>
      </c>
      <c r="W13" s="11">
        <v>27</v>
      </c>
      <c r="X13" s="11"/>
      <c r="Y13" s="11">
        <v>17</v>
      </c>
      <c r="Z13" s="11">
        <v>3</v>
      </c>
      <c r="AA13" s="11">
        <v>24</v>
      </c>
      <c r="AB13" s="11"/>
      <c r="AC13" s="11">
        <v>23</v>
      </c>
      <c r="AD13" s="11">
        <v>4</v>
      </c>
      <c r="AE13" s="11">
        <v>18</v>
      </c>
      <c r="AF13" s="11"/>
      <c r="AG13" s="11">
        <v>17</v>
      </c>
      <c r="AH13" s="11"/>
      <c r="AI13" s="11">
        <v>26</v>
      </c>
      <c r="AJ13" s="11"/>
      <c r="AK13" s="11">
        <v>11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>
        <v>1</v>
      </c>
      <c r="BH13" s="11">
        <v>1</v>
      </c>
      <c r="BI13" s="11">
        <v>1</v>
      </c>
      <c r="BJ13" s="11"/>
      <c r="BK13" s="11">
        <v>1</v>
      </c>
      <c r="BL13" s="11">
        <v>1</v>
      </c>
      <c r="BM13" s="11">
        <v>1</v>
      </c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 t="s">
        <v>178</v>
      </c>
      <c r="C14" s="32">
        <f>'свод разд2'!F15</f>
        <v>1</v>
      </c>
      <c r="D14" s="11">
        <v>1</v>
      </c>
      <c r="E14" s="11"/>
      <c r="F14" s="11"/>
      <c r="G14" s="11">
        <v>1</v>
      </c>
      <c r="H14" s="11">
        <v>1</v>
      </c>
      <c r="I14" s="11"/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>
        <v>2</v>
      </c>
      <c r="T14" s="11"/>
      <c r="U14" s="11">
        <v>2</v>
      </c>
      <c r="V14" s="11">
        <v>1</v>
      </c>
      <c r="W14" s="11"/>
      <c r="X14" s="11"/>
      <c r="Y14" s="11"/>
      <c r="Z14" s="11"/>
      <c r="AA14" s="11">
        <v>2</v>
      </c>
      <c r="AB14" s="11"/>
      <c r="AC14" s="11">
        <v>2</v>
      </c>
      <c r="AD14" s="11">
        <v>1</v>
      </c>
      <c r="AE14" s="11">
        <v>7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 t="s">
        <v>180</v>
      </c>
      <c r="C15" s="32">
        <f>'свод разд2'!F16</f>
        <v>16</v>
      </c>
      <c r="D15" s="11">
        <v>5</v>
      </c>
      <c r="E15" s="11">
        <v>10</v>
      </c>
      <c r="F15" s="11">
        <v>1</v>
      </c>
      <c r="G15" s="11">
        <v>16</v>
      </c>
      <c r="H15" s="11">
        <v>5</v>
      </c>
      <c r="I15" s="11">
        <v>10</v>
      </c>
      <c r="J15" s="11">
        <v>1</v>
      </c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>
        <v>236</v>
      </c>
      <c r="T15" s="11">
        <v>2</v>
      </c>
      <c r="U15" s="11">
        <v>46</v>
      </c>
      <c r="V15" s="11">
        <v>15</v>
      </c>
      <c r="W15" s="11">
        <v>135</v>
      </c>
      <c r="X15" s="11">
        <v>6</v>
      </c>
      <c r="Y15" s="11">
        <v>53</v>
      </c>
      <c r="Z15" s="11">
        <v>15</v>
      </c>
      <c r="AA15" s="11">
        <v>39</v>
      </c>
      <c r="AB15" s="11"/>
      <c r="AC15" s="11">
        <v>24</v>
      </c>
      <c r="AD15" s="11">
        <v>5</v>
      </c>
      <c r="AE15" s="11">
        <v>85</v>
      </c>
      <c r="AF15" s="11"/>
      <c r="AG15" s="11">
        <v>30</v>
      </c>
      <c r="AH15" s="11">
        <v>11</v>
      </c>
      <c r="AI15" s="11">
        <v>167</v>
      </c>
      <c r="AJ15" s="11"/>
      <c r="AK15" s="11">
        <v>79</v>
      </c>
      <c r="AL15" s="11">
        <v>39</v>
      </c>
      <c r="AM15" s="11">
        <v>30</v>
      </c>
      <c r="AN15" s="11"/>
      <c r="AO15" s="11">
        <v>6</v>
      </c>
      <c r="AP15" s="11">
        <v>3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>
        <v>1</v>
      </c>
      <c r="BH15" s="11">
        <v>1</v>
      </c>
      <c r="BI15" s="11"/>
      <c r="BJ15" s="11"/>
      <c r="BK15" s="11">
        <v>1</v>
      </c>
      <c r="BL15" s="11">
        <v>1</v>
      </c>
      <c r="BM15" s="11">
        <v>1</v>
      </c>
      <c r="BN15" s="11">
        <v>1</v>
      </c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 t="s">
        <v>181</v>
      </c>
      <c r="C16" s="32">
        <f>'свод разд2'!F17</f>
        <v>60</v>
      </c>
      <c r="D16" s="11"/>
      <c r="E16" s="11">
        <v>60</v>
      </c>
      <c r="F16" s="11">
        <v>7</v>
      </c>
      <c r="G16" s="11">
        <v>41</v>
      </c>
      <c r="H16" s="11"/>
      <c r="I16" s="11">
        <v>41</v>
      </c>
      <c r="J16" s="11">
        <v>5</v>
      </c>
      <c r="K16" s="32">
        <f>'свод разд2'!M17</f>
        <v>0</v>
      </c>
      <c r="L16" s="11"/>
      <c r="M16" s="11"/>
      <c r="N16" s="11"/>
      <c r="O16" s="44">
        <v>19</v>
      </c>
      <c r="P16" s="11"/>
      <c r="Q16" s="11">
        <v>19</v>
      </c>
      <c r="R16" s="11">
        <v>2</v>
      </c>
      <c r="S16" s="11">
        <v>252</v>
      </c>
      <c r="T16" s="11"/>
      <c r="U16" s="11">
        <v>201</v>
      </c>
      <c r="V16" s="11">
        <v>58</v>
      </c>
      <c r="W16" s="11">
        <v>131</v>
      </c>
      <c r="X16" s="11"/>
      <c r="Y16" s="11">
        <v>118</v>
      </c>
      <c r="Z16" s="11">
        <v>41</v>
      </c>
      <c r="AA16" s="11">
        <v>91</v>
      </c>
      <c r="AB16" s="11"/>
      <c r="AC16" s="11">
        <v>75</v>
      </c>
      <c r="AD16" s="11">
        <v>18</v>
      </c>
      <c r="AE16" s="11">
        <v>3</v>
      </c>
      <c r="AF16" s="11"/>
      <c r="AG16" s="11"/>
      <c r="AH16" s="11"/>
      <c r="AI16" s="11">
        <v>4</v>
      </c>
      <c r="AJ16" s="11"/>
      <c r="AK16" s="11"/>
      <c r="AL16" s="11"/>
      <c r="AM16" s="11">
        <v>17</v>
      </c>
      <c r="AN16" s="11"/>
      <c r="AO16" s="11">
        <v>15</v>
      </c>
      <c r="AP16" s="11">
        <v>8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>
        <v>1</v>
      </c>
      <c r="BH16" s="11">
        <v>1</v>
      </c>
      <c r="BI16" s="11"/>
      <c r="BJ16" s="11"/>
      <c r="BK16" s="11">
        <v>1</v>
      </c>
      <c r="BL16" s="11">
        <v>1</v>
      </c>
      <c r="BM16" s="11">
        <v>1</v>
      </c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 t="s">
        <v>183</v>
      </c>
      <c r="C17" s="32">
        <f>'свод разд2'!F18</f>
        <v>55</v>
      </c>
      <c r="D17" s="11">
        <v>1</v>
      </c>
      <c r="E17" s="11">
        <v>39</v>
      </c>
      <c r="F17" s="11">
        <v>12</v>
      </c>
      <c r="G17" s="11">
        <v>39</v>
      </c>
      <c r="H17" s="11">
        <v>1</v>
      </c>
      <c r="I17" s="11">
        <v>29</v>
      </c>
      <c r="J17" s="11">
        <v>9</v>
      </c>
      <c r="K17" s="32">
        <f>'свод разд2'!M18</f>
        <v>2</v>
      </c>
      <c r="L17" s="11"/>
      <c r="M17" s="11">
        <v>2</v>
      </c>
      <c r="N17" s="11">
        <v>2</v>
      </c>
      <c r="O17" s="44">
        <v>14</v>
      </c>
      <c r="P17" s="11"/>
      <c r="Q17" s="11">
        <v>8</v>
      </c>
      <c r="R17" s="11">
        <v>1</v>
      </c>
      <c r="S17" s="11">
        <v>331</v>
      </c>
      <c r="T17" s="11"/>
      <c r="U17" s="11">
        <v>289</v>
      </c>
      <c r="V17" s="11">
        <v>54</v>
      </c>
      <c r="W17" s="11">
        <v>682</v>
      </c>
      <c r="X17" s="11"/>
      <c r="Y17" s="11">
        <v>585</v>
      </c>
      <c r="Z17" s="11">
        <v>122</v>
      </c>
      <c r="AA17" s="11">
        <v>172</v>
      </c>
      <c r="AB17" s="11"/>
      <c r="AC17" s="11">
        <v>126</v>
      </c>
      <c r="AD17" s="11">
        <v>10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>
        <v>1</v>
      </c>
      <c r="AZ17" s="11">
        <v>1</v>
      </c>
      <c r="BA17" s="11">
        <v>1</v>
      </c>
      <c r="BB17" s="11"/>
      <c r="BC17" s="11"/>
      <c r="BD17" s="11"/>
      <c r="BE17" s="11"/>
      <c r="BF17" s="11"/>
      <c r="BG17" s="11">
        <v>1</v>
      </c>
      <c r="BH17" s="11">
        <v>1</v>
      </c>
      <c r="BI17" s="11">
        <v>1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 t="s">
        <v>188</v>
      </c>
      <c r="C18" s="32">
        <f>'свод разд2'!F19</f>
        <v>75</v>
      </c>
      <c r="D18" s="11">
        <v>5</v>
      </c>
      <c r="E18" s="11">
        <v>61</v>
      </c>
      <c r="F18" s="11">
        <v>3</v>
      </c>
      <c r="G18" s="11">
        <v>68</v>
      </c>
      <c r="H18" s="11">
        <v>4</v>
      </c>
      <c r="I18" s="11">
        <v>56</v>
      </c>
      <c r="J18" s="11">
        <v>2</v>
      </c>
      <c r="K18" s="32">
        <f>'свод разд2'!M19</f>
        <v>2</v>
      </c>
      <c r="L18" s="11">
        <v>1</v>
      </c>
      <c r="M18" s="11">
        <v>1</v>
      </c>
      <c r="N18" s="11">
        <v>1</v>
      </c>
      <c r="O18" s="44">
        <v>5</v>
      </c>
      <c r="P18" s="11"/>
      <c r="Q18" s="11">
        <v>4</v>
      </c>
      <c r="R18" s="11"/>
      <c r="S18" s="11">
        <v>378</v>
      </c>
      <c r="T18" s="11">
        <v>5</v>
      </c>
      <c r="U18" s="11">
        <v>301</v>
      </c>
      <c r="V18" s="11">
        <v>135</v>
      </c>
      <c r="W18" s="11">
        <v>700</v>
      </c>
      <c r="X18" s="11"/>
      <c r="Y18" s="11">
        <v>612</v>
      </c>
      <c r="Z18" s="11">
        <v>312</v>
      </c>
      <c r="AA18" s="11">
        <v>216</v>
      </c>
      <c r="AB18" s="11"/>
      <c r="AC18" s="11">
        <v>197</v>
      </c>
      <c r="AD18" s="11">
        <v>12</v>
      </c>
      <c r="AE18" s="11"/>
      <c r="AF18" s="11"/>
      <c r="AG18" s="11"/>
      <c r="AH18" s="11"/>
      <c r="AI18" s="11"/>
      <c r="AJ18" s="11"/>
      <c r="AK18" s="11"/>
      <c r="AL18" s="11"/>
      <c r="AM18" s="11">
        <v>294</v>
      </c>
      <c r="AN18" s="11"/>
      <c r="AO18" s="11">
        <v>216</v>
      </c>
      <c r="AP18" s="11">
        <v>61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>
        <v>1</v>
      </c>
      <c r="BH18" s="11">
        <v>1</v>
      </c>
      <c r="BI18" s="11">
        <v>1</v>
      </c>
      <c r="BJ18" s="11"/>
      <c r="BK18" s="11">
        <v>5</v>
      </c>
      <c r="BL18" s="11">
        <v>5</v>
      </c>
      <c r="BM18" s="11">
        <v>5</v>
      </c>
      <c r="BN18" s="11">
        <v>1</v>
      </c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 t="s">
        <v>194</v>
      </c>
      <c r="C19" s="32">
        <f>'свод разд2'!F20</f>
        <v>18</v>
      </c>
      <c r="D19" s="11">
        <v>4</v>
      </c>
      <c r="E19" s="11">
        <v>5</v>
      </c>
      <c r="F19" s="11"/>
      <c r="G19" s="11">
        <v>15</v>
      </c>
      <c r="H19" s="11">
        <v>4</v>
      </c>
      <c r="I19" s="11">
        <v>2</v>
      </c>
      <c r="J19" s="11"/>
      <c r="K19" s="32">
        <f>'свод разд2'!M20</f>
        <v>0</v>
      </c>
      <c r="L19" s="11"/>
      <c r="M19" s="11"/>
      <c r="N19" s="11"/>
      <c r="O19" s="44">
        <v>3</v>
      </c>
      <c r="P19" s="11"/>
      <c r="Q19" s="11">
        <v>3</v>
      </c>
      <c r="R19" s="11"/>
      <c r="S19" s="11">
        <v>94</v>
      </c>
      <c r="T19" s="11"/>
      <c r="U19" s="11">
        <v>54</v>
      </c>
      <c r="V19" s="11">
        <v>16</v>
      </c>
      <c r="W19" s="11">
        <v>174</v>
      </c>
      <c r="X19" s="11"/>
      <c r="Y19" s="11">
        <v>101</v>
      </c>
      <c r="Z19" s="11">
        <v>49</v>
      </c>
      <c r="AA19" s="11">
        <v>47</v>
      </c>
      <c r="AB19" s="11"/>
      <c r="AC19" s="11">
        <v>27</v>
      </c>
      <c r="AD19" s="11">
        <v>7</v>
      </c>
      <c r="AE19" s="11">
        <v>71</v>
      </c>
      <c r="AF19" s="11"/>
      <c r="AG19" s="11">
        <v>71</v>
      </c>
      <c r="AH19" s="11"/>
      <c r="AI19" s="11">
        <v>189</v>
      </c>
      <c r="AJ19" s="11"/>
      <c r="AK19" s="11">
        <v>113</v>
      </c>
      <c r="AL19" s="11">
        <v>62</v>
      </c>
      <c r="AM19" s="11">
        <v>69</v>
      </c>
      <c r="AN19" s="11"/>
      <c r="AO19" s="11">
        <v>27</v>
      </c>
      <c r="AP19" s="11">
        <v>11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>
        <v>1</v>
      </c>
      <c r="BH19" s="11">
        <v>1</v>
      </c>
      <c r="BI19" s="11">
        <v>1</v>
      </c>
      <c r="BJ19" s="11"/>
      <c r="BK19" s="11">
        <v>3</v>
      </c>
      <c r="BL19" s="11">
        <v>3</v>
      </c>
      <c r="BM19" s="11">
        <v>3</v>
      </c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 t="s">
        <v>195</v>
      </c>
      <c r="C20" s="32">
        <f>'свод разд2'!F21</f>
        <v>1</v>
      </c>
      <c r="D20" s="11"/>
      <c r="E20" s="11">
        <v>1</v>
      </c>
      <c r="F20" s="11"/>
      <c r="G20" s="11">
        <v>1</v>
      </c>
      <c r="H20" s="11"/>
      <c r="I20" s="11">
        <v>1</v>
      </c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>
        <v>11</v>
      </c>
      <c r="T20" s="11"/>
      <c r="U20" s="11">
        <v>7</v>
      </c>
      <c r="V20" s="11">
        <v>3</v>
      </c>
      <c r="W20" s="11">
        <v>7</v>
      </c>
      <c r="X20" s="11"/>
      <c r="Y20" s="11">
        <v>6</v>
      </c>
      <c r="Z20" s="11">
        <v>3</v>
      </c>
      <c r="AA20" s="11">
        <v>2</v>
      </c>
      <c r="AB20" s="11"/>
      <c r="AC20" s="11">
        <v>2</v>
      </c>
      <c r="AD20" s="11"/>
      <c r="AE20" s="11">
        <v>15</v>
      </c>
      <c r="AF20" s="11"/>
      <c r="AG20" s="11">
        <v>12</v>
      </c>
      <c r="AH20" s="11">
        <v>7</v>
      </c>
      <c r="AI20" s="11">
        <v>18</v>
      </c>
      <c r="AJ20" s="11"/>
      <c r="AK20" s="11">
        <v>13</v>
      </c>
      <c r="AL20" s="11">
        <v>13</v>
      </c>
      <c r="AM20" s="11">
        <v>5</v>
      </c>
      <c r="AN20" s="11"/>
      <c r="AO20" s="11">
        <v>5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 t="s">
        <v>197</v>
      </c>
      <c r="C21" s="32">
        <f>'свод разд2'!F22</f>
        <v>439</v>
      </c>
      <c r="D21" s="11">
        <v>10</v>
      </c>
      <c r="E21" s="11">
        <v>408</v>
      </c>
      <c r="F21" s="11">
        <v>36</v>
      </c>
      <c r="G21" s="11">
        <v>306</v>
      </c>
      <c r="H21" s="11">
        <v>5</v>
      </c>
      <c r="I21" s="11">
        <v>293</v>
      </c>
      <c r="J21" s="11">
        <v>5</v>
      </c>
      <c r="K21" s="32">
        <f>'свод разд2'!M22</f>
        <v>5</v>
      </c>
      <c r="L21" s="11">
        <v>5</v>
      </c>
      <c r="M21" s="11">
        <v>3</v>
      </c>
      <c r="N21" s="11">
        <v>5</v>
      </c>
      <c r="O21" s="44">
        <v>128</v>
      </c>
      <c r="P21" s="11"/>
      <c r="Q21" s="11">
        <v>112</v>
      </c>
      <c r="R21" s="11">
        <v>26</v>
      </c>
      <c r="S21" s="11">
        <v>1305</v>
      </c>
      <c r="T21" s="11">
        <v>8</v>
      </c>
      <c r="U21" s="11">
        <v>950</v>
      </c>
      <c r="V21" s="11">
        <v>302</v>
      </c>
      <c r="W21" s="11">
        <v>2508</v>
      </c>
      <c r="X21" s="11"/>
      <c r="Y21" s="11">
        <v>1805</v>
      </c>
      <c r="Z21" s="11">
        <v>807</v>
      </c>
      <c r="AA21" s="11">
        <v>1036</v>
      </c>
      <c r="AB21" s="11"/>
      <c r="AC21" s="11">
        <v>829</v>
      </c>
      <c r="AD21" s="11">
        <v>310</v>
      </c>
      <c r="AE21" s="11">
        <v>109</v>
      </c>
      <c r="AF21" s="11"/>
      <c r="AG21" s="11">
        <v>76</v>
      </c>
      <c r="AH21" s="11">
        <v>33</v>
      </c>
      <c r="AI21" s="11">
        <v>2030</v>
      </c>
      <c r="AJ21" s="11"/>
      <c r="AK21" s="11">
        <v>1422</v>
      </c>
      <c r="AL21" s="11">
        <v>812</v>
      </c>
      <c r="AM21" s="11">
        <v>2415</v>
      </c>
      <c r="AN21" s="11"/>
      <c r="AO21" s="11">
        <v>1700</v>
      </c>
      <c r="AP21" s="11">
        <v>1056</v>
      </c>
      <c r="AQ21" s="11"/>
      <c r="AR21" s="11"/>
      <c r="AS21" s="11"/>
      <c r="AT21" s="11"/>
      <c r="AU21" s="11"/>
      <c r="AV21" s="11"/>
      <c r="AW21" s="11"/>
      <c r="AX21" s="11"/>
      <c r="AY21" s="11">
        <v>20</v>
      </c>
      <c r="AZ21" s="11">
        <v>6</v>
      </c>
      <c r="BA21" s="11">
        <v>6</v>
      </c>
      <c r="BB21" s="11"/>
      <c r="BC21" s="11">
        <v>5</v>
      </c>
      <c r="BD21" s="11">
        <v>5</v>
      </c>
      <c r="BE21" s="11">
        <v>5</v>
      </c>
      <c r="BF21" s="11"/>
      <c r="BG21" s="11">
        <v>1</v>
      </c>
      <c r="BH21" s="11">
        <v>1</v>
      </c>
      <c r="BI21" s="11"/>
      <c r="BJ21" s="11"/>
      <c r="BK21" s="11">
        <v>8</v>
      </c>
      <c r="BL21" s="11">
        <v>8</v>
      </c>
      <c r="BM21" s="11">
        <v>5</v>
      </c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 t="s">
        <v>199</v>
      </c>
      <c r="C22" s="32">
        <f>'свод разд2'!F23</f>
        <v>5</v>
      </c>
      <c r="D22" s="11"/>
      <c r="E22" s="11">
        <v>2</v>
      </c>
      <c r="F22" s="11">
        <v>1</v>
      </c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>
        <v>5</v>
      </c>
      <c r="P22" s="11"/>
      <c r="Q22" s="11">
        <v>2</v>
      </c>
      <c r="R22" s="11">
        <v>1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>
        <v>1</v>
      </c>
      <c r="BH22" s="11">
        <v>1</v>
      </c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 t="s">
        <v>200</v>
      </c>
      <c r="C23" s="32">
        <f>'свод разд2'!F24</f>
        <v>4</v>
      </c>
      <c r="D23" s="11"/>
      <c r="E23" s="11">
        <v>4</v>
      </c>
      <c r="F23" s="11"/>
      <c r="G23" s="11">
        <v>4</v>
      </c>
      <c r="H23" s="11"/>
      <c r="I23" s="11">
        <v>4</v>
      </c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>
        <v>33</v>
      </c>
      <c r="T23" s="11"/>
      <c r="U23" s="11">
        <v>26</v>
      </c>
      <c r="V23" s="11">
        <v>6</v>
      </c>
      <c r="W23" s="11"/>
      <c r="X23" s="11"/>
      <c r="Y23" s="11"/>
      <c r="Z23" s="11"/>
      <c r="AA23" s="11">
        <v>15</v>
      </c>
      <c r="AB23" s="11"/>
      <c r="AC23" s="11">
        <v>14</v>
      </c>
      <c r="AD23" s="11"/>
      <c r="AE23" s="11">
        <v>5</v>
      </c>
      <c r="AF23" s="11"/>
      <c r="AG23" s="11">
        <v>4</v>
      </c>
      <c r="AH23" s="11"/>
      <c r="AI23" s="11">
        <v>31</v>
      </c>
      <c r="AJ23" s="11"/>
      <c r="AK23" s="11">
        <v>11</v>
      </c>
      <c r="AL23" s="11">
        <v>1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>
        <v>1</v>
      </c>
      <c r="BH23" s="11">
        <v>1</v>
      </c>
      <c r="BI23" s="11">
        <v>1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 t="s">
        <v>202</v>
      </c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>
        <v>1</v>
      </c>
      <c r="CB24" s="11">
        <v>1</v>
      </c>
      <c r="CC24" s="11"/>
      <c r="CD24" s="11"/>
      <c r="CE24" s="11">
        <v>11</v>
      </c>
      <c r="CF24" s="11">
        <v>11</v>
      </c>
      <c r="CG24" s="11">
        <v>7</v>
      </c>
      <c r="CH24" s="11">
        <v>1</v>
      </c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71</v>
      </c>
      <c r="C87" s="53">
        <f>'свод разд2'!F88</f>
        <v>817</v>
      </c>
      <c r="D87" s="53">
        <f>SUM(D5:D86)</f>
        <v>31</v>
      </c>
      <c r="E87" s="53">
        <f aca="true" t="shared" si="0" ref="E87:J87">SUM(E5:E86)</f>
        <v>719</v>
      </c>
      <c r="F87" s="53">
        <f t="shared" si="0"/>
        <v>93</v>
      </c>
      <c r="G87" s="53">
        <f>SUM(G5:G86)</f>
        <v>608</v>
      </c>
      <c r="H87" s="53">
        <f t="shared" si="0"/>
        <v>25</v>
      </c>
      <c r="I87" s="53">
        <f t="shared" si="0"/>
        <v>543</v>
      </c>
      <c r="J87" s="53">
        <f t="shared" si="0"/>
        <v>35</v>
      </c>
      <c r="K87" s="53">
        <f>SUM(K5:K86)</f>
        <v>11</v>
      </c>
      <c r="L87" s="53">
        <f>SUM(L5:L86)</f>
        <v>6</v>
      </c>
      <c r="M87" s="53">
        <f>SUM(M5:M86)</f>
        <v>8</v>
      </c>
      <c r="N87" s="53">
        <f>SUM(N5:N86)</f>
        <v>10</v>
      </c>
      <c r="O87" s="53">
        <f>SUM(O5:O86)</f>
        <v>198</v>
      </c>
      <c r="P87" s="53">
        <f aca="true" t="shared" si="1" ref="P87:AU87">SUM(P5:P86)</f>
        <v>0</v>
      </c>
      <c r="Q87" s="53">
        <f t="shared" si="1"/>
        <v>168</v>
      </c>
      <c r="R87" s="53">
        <f t="shared" si="1"/>
        <v>48</v>
      </c>
      <c r="S87" s="53">
        <f t="shared" si="1"/>
        <v>3206</v>
      </c>
      <c r="T87" s="53">
        <f t="shared" si="1"/>
        <v>15</v>
      </c>
      <c r="U87" s="53">
        <f t="shared" si="1"/>
        <v>2358</v>
      </c>
      <c r="V87" s="53">
        <f t="shared" si="1"/>
        <v>636</v>
      </c>
      <c r="W87" s="53">
        <f t="shared" si="1"/>
        <v>4727</v>
      </c>
      <c r="X87" s="53">
        <f t="shared" si="1"/>
        <v>6</v>
      </c>
      <c r="Y87" s="53">
        <f t="shared" si="1"/>
        <v>3620</v>
      </c>
      <c r="Z87" s="53">
        <f t="shared" si="1"/>
        <v>1395</v>
      </c>
      <c r="AA87" s="53">
        <f t="shared" si="1"/>
        <v>1927</v>
      </c>
      <c r="AB87" s="53">
        <f t="shared" si="1"/>
        <v>0</v>
      </c>
      <c r="AC87" s="53">
        <f t="shared" si="1"/>
        <v>1591</v>
      </c>
      <c r="AD87" s="53">
        <f t="shared" si="1"/>
        <v>404</v>
      </c>
      <c r="AE87" s="53">
        <f t="shared" si="1"/>
        <v>339</v>
      </c>
      <c r="AF87" s="53">
        <f t="shared" si="1"/>
        <v>0</v>
      </c>
      <c r="AG87" s="53">
        <f t="shared" si="1"/>
        <v>226</v>
      </c>
      <c r="AH87" s="53">
        <f t="shared" si="1"/>
        <v>58</v>
      </c>
      <c r="AI87" s="53">
        <f t="shared" si="1"/>
        <v>2534</v>
      </c>
      <c r="AJ87" s="53">
        <f t="shared" si="1"/>
        <v>0</v>
      </c>
      <c r="AK87" s="53">
        <f t="shared" si="1"/>
        <v>1687</v>
      </c>
      <c r="AL87" s="53">
        <f t="shared" si="1"/>
        <v>949</v>
      </c>
      <c r="AM87" s="53">
        <f t="shared" si="1"/>
        <v>2869</v>
      </c>
      <c r="AN87" s="53">
        <f t="shared" si="1"/>
        <v>0</v>
      </c>
      <c r="AO87" s="53">
        <f t="shared" si="1"/>
        <v>2001</v>
      </c>
      <c r="AP87" s="53">
        <f t="shared" si="1"/>
        <v>1143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33</v>
      </c>
      <c r="AZ87" s="53">
        <f t="shared" si="2"/>
        <v>7</v>
      </c>
      <c r="BA87" s="53">
        <f t="shared" si="2"/>
        <v>18</v>
      </c>
      <c r="BB87" s="53">
        <f t="shared" si="2"/>
        <v>4</v>
      </c>
      <c r="BC87" s="53">
        <f t="shared" si="2"/>
        <v>5</v>
      </c>
      <c r="BD87" s="53">
        <f t="shared" si="2"/>
        <v>5</v>
      </c>
      <c r="BE87" s="53">
        <f t="shared" si="2"/>
        <v>5</v>
      </c>
      <c r="BF87" s="53">
        <f t="shared" si="2"/>
        <v>0</v>
      </c>
      <c r="BG87" s="53">
        <f t="shared" si="2"/>
        <v>13</v>
      </c>
      <c r="BH87" s="53">
        <f t="shared" si="2"/>
        <v>12</v>
      </c>
      <c r="BI87" s="53">
        <f t="shared" si="2"/>
        <v>6</v>
      </c>
      <c r="BJ87" s="53">
        <f t="shared" si="2"/>
        <v>0</v>
      </c>
      <c r="BK87" s="53">
        <f t="shared" si="2"/>
        <v>23</v>
      </c>
      <c r="BL87" s="53">
        <f t="shared" si="2"/>
        <v>23</v>
      </c>
      <c r="BM87" s="53">
        <f t="shared" si="2"/>
        <v>19</v>
      </c>
      <c r="BN87" s="53">
        <f t="shared" si="2"/>
        <v>2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1</v>
      </c>
      <c r="CB87" s="53">
        <f aca="true" t="shared" si="3" ref="CB87:CL87">SUM(CB5:CB86)</f>
        <v>1</v>
      </c>
      <c r="CC87" s="53">
        <f t="shared" si="3"/>
        <v>0</v>
      </c>
      <c r="CD87" s="53">
        <f t="shared" si="3"/>
        <v>0</v>
      </c>
      <c r="CE87" s="53">
        <f t="shared" si="3"/>
        <v>11</v>
      </c>
      <c r="CF87" s="53">
        <f t="shared" si="3"/>
        <v>11</v>
      </c>
      <c r="CG87" s="53">
        <f t="shared" si="3"/>
        <v>7</v>
      </c>
      <c r="CH87" s="53">
        <f t="shared" si="3"/>
        <v>1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AC1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R22" sqref="AR22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</row>
    <row r="2" spans="1:58" ht="18.75" customHeight="1">
      <c r="A2" s="129" t="s">
        <v>37</v>
      </c>
      <c r="B2" s="97" t="s">
        <v>59</v>
      </c>
      <c r="C2" s="150" t="s">
        <v>40</v>
      </c>
      <c r="D2" s="150"/>
      <c r="E2" s="150"/>
      <c r="F2" s="150"/>
      <c r="G2" s="148" t="s">
        <v>26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50" t="s">
        <v>45</v>
      </c>
      <c r="AF2" s="150"/>
      <c r="AG2" s="150"/>
      <c r="AH2" s="150"/>
      <c r="AI2" s="158" t="s">
        <v>26</v>
      </c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47"/>
      <c r="BD2" s="47"/>
      <c r="BE2" s="47"/>
      <c r="BF2" s="48"/>
    </row>
    <row r="3" spans="1:55" ht="39.75" customHeight="1">
      <c r="A3" s="129"/>
      <c r="B3" s="97"/>
      <c r="C3" s="150"/>
      <c r="D3" s="150"/>
      <c r="E3" s="150"/>
      <c r="F3" s="150"/>
      <c r="G3" s="151" t="s">
        <v>64</v>
      </c>
      <c r="H3" s="151"/>
      <c r="I3" s="151"/>
      <c r="J3" s="151"/>
      <c r="K3" s="98" t="s">
        <v>111</v>
      </c>
      <c r="L3" s="98"/>
      <c r="M3" s="98"/>
      <c r="N3" s="98"/>
      <c r="O3" s="98" t="s">
        <v>42</v>
      </c>
      <c r="P3" s="98"/>
      <c r="Q3" s="98"/>
      <c r="R3" s="98"/>
      <c r="S3" s="157" t="s">
        <v>152</v>
      </c>
      <c r="T3" s="157"/>
      <c r="U3" s="157"/>
      <c r="V3" s="157"/>
      <c r="W3" s="98" t="s">
        <v>43</v>
      </c>
      <c r="X3" s="98"/>
      <c r="Y3" s="98"/>
      <c r="Z3" s="98"/>
      <c r="AA3" s="153" t="s">
        <v>44</v>
      </c>
      <c r="AB3" s="154"/>
      <c r="AC3" s="154"/>
      <c r="AD3" s="155"/>
      <c r="AE3" s="150"/>
      <c r="AF3" s="150"/>
      <c r="AG3" s="150"/>
      <c r="AH3" s="150"/>
      <c r="AI3" s="98" t="s">
        <v>65</v>
      </c>
      <c r="AJ3" s="98"/>
      <c r="AK3" s="98"/>
      <c r="AL3" s="98"/>
      <c r="AM3" s="98" t="s">
        <v>116</v>
      </c>
      <c r="AN3" s="98"/>
      <c r="AO3" s="98"/>
      <c r="AP3" s="98"/>
      <c r="AQ3" s="98" t="s">
        <v>111</v>
      </c>
      <c r="AR3" s="98"/>
      <c r="AS3" s="98"/>
      <c r="AT3" s="98"/>
      <c r="AU3" s="98" t="s">
        <v>47</v>
      </c>
      <c r="AV3" s="98"/>
      <c r="AW3" s="98"/>
      <c r="AX3" s="98"/>
      <c r="AY3" s="98" t="s">
        <v>119</v>
      </c>
      <c r="AZ3" s="98"/>
      <c r="BA3" s="98"/>
      <c r="BB3" s="98"/>
      <c r="BC3" s="6"/>
    </row>
    <row r="4" spans="1:55" ht="17.25" customHeight="1">
      <c r="A4" s="129"/>
      <c r="B4" s="97"/>
      <c r="C4" s="156" t="s">
        <v>4</v>
      </c>
      <c r="D4" s="152" t="s">
        <v>39</v>
      </c>
      <c r="E4" s="152"/>
      <c r="F4" s="152"/>
      <c r="G4" s="152" t="s">
        <v>4</v>
      </c>
      <c r="H4" s="98" t="s">
        <v>39</v>
      </c>
      <c r="I4" s="98"/>
      <c r="J4" s="98"/>
      <c r="K4" s="152" t="s">
        <v>4</v>
      </c>
      <c r="L4" s="98" t="s">
        <v>39</v>
      </c>
      <c r="M4" s="98"/>
      <c r="N4" s="98"/>
      <c r="O4" s="152" t="s">
        <v>4</v>
      </c>
      <c r="P4" s="98" t="s">
        <v>39</v>
      </c>
      <c r="Q4" s="98"/>
      <c r="R4" s="98"/>
      <c r="S4" s="152" t="s">
        <v>4</v>
      </c>
      <c r="T4" s="98" t="s">
        <v>39</v>
      </c>
      <c r="U4" s="98"/>
      <c r="V4" s="98"/>
      <c r="W4" s="152" t="s">
        <v>4</v>
      </c>
      <c r="X4" s="98" t="s">
        <v>39</v>
      </c>
      <c r="Y4" s="98"/>
      <c r="Z4" s="98"/>
      <c r="AA4" s="152" t="s">
        <v>4</v>
      </c>
      <c r="AB4" s="98" t="s">
        <v>39</v>
      </c>
      <c r="AC4" s="98"/>
      <c r="AD4" s="98"/>
      <c r="AE4" s="156" t="s">
        <v>4</v>
      </c>
      <c r="AF4" s="152" t="s">
        <v>39</v>
      </c>
      <c r="AG4" s="152"/>
      <c r="AH4" s="152"/>
      <c r="AI4" s="152" t="s">
        <v>4</v>
      </c>
      <c r="AJ4" s="98" t="s">
        <v>39</v>
      </c>
      <c r="AK4" s="98"/>
      <c r="AL4" s="98"/>
      <c r="AM4" s="152" t="s">
        <v>4</v>
      </c>
      <c r="AN4" s="98" t="s">
        <v>39</v>
      </c>
      <c r="AO4" s="98"/>
      <c r="AP4" s="98"/>
      <c r="AQ4" s="152" t="s">
        <v>4</v>
      </c>
      <c r="AR4" s="98" t="s">
        <v>39</v>
      </c>
      <c r="AS4" s="98"/>
      <c r="AT4" s="98"/>
      <c r="AU4" s="152" t="s">
        <v>4</v>
      </c>
      <c r="AV4" s="98" t="s">
        <v>39</v>
      </c>
      <c r="AW4" s="98"/>
      <c r="AX4" s="98"/>
      <c r="AY4" s="152" t="s">
        <v>4</v>
      </c>
      <c r="AZ4" s="98" t="s">
        <v>39</v>
      </c>
      <c r="BA4" s="98"/>
      <c r="BB4" s="98"/>
      <c r="BC4" s="6"/>
    </row>
    <row r="5" spans="1:55" ht="59.25" customHeight="1">
      <c r="A5" s="129"/>
      <c r="B5" s="97"/>
      <c r="C5" s="156"/>
      <c r="D5" s="59" t="s">
        <v>139</v>
      </c>
      <c r="E5" s="59" t="s">
        <v>137</v>
      </c>
      <c r="F5" s="59" t="s">
        <v>138</v>
      </c>
      <c r="G5" s="152"/>
      <c r="H5" s="68" t="s">
        <v>139</v>
      </c>
      <c r="I5" s="68" t="s">
        <v>137</v>
      </c>
      <c r="J5" s="68" t="s">
        <v>138</v>
      </c>
      <c r="K5" s="152"/>
      <c r="L5" s="68" t="s">
        <v>139</v>
      </c>
      <c r="M5" s="68" t="s">
        <v>137</v>
      </c>
      <c r="N5" s="68" t="s">
        <v>138</v>
      </c>
      <c r="O5" s="152"/>
      <c r="P5" s="68" t="s">
        <v>139</v>
      </c>
      <c r="Q5" s="68" t="s">
        <v>137</v>
      </c>
      <c r="R5" s="68" t="s">
        <v>138</v>
      </c>
      <c r="S5" s="152"/>
      <c r="T5" s="68" t="s">
        <v>139</v>
      </c>
      <c r="U5" s="68" t="s">
        <v>137</v>
      </c>
      <c r="V5" s="68" t="s">
        <v>138</v>
      </c>
      <c r="W5" s="152"/>
      <c r="X5" s="68" t="s">
        <v>139</v>
      </c>
      <c r="Y5" s="68" t="s">
        <v>137</v>
      </c>
      <c r="Z5" s="68" t="s">
        <v>138</v>
      </c>
      <c r="AA5" s="152"/>
      <c r="AB5" s="68" t="s">
        <v>139</v>
      </c>
      <c r="AC5" s="68" t="s">
        <v>137</v>
      </c>
      <c r="AD5" s="68" t="s">
        <v>138</v>
      </c>
      <c r="AE5" s="156"/>
      <c r="AF5" s="59" t="s">
        <v>139</v>
      </c>
      <c r="AG5" s="59" t="s">
        <v>137</v>
      </c>
      <c r="AH5" s="59" t="s">
        <v>138</v>
      </c>
      <c r="AI5" s="152"/>
      <c r="AJ5" s="68" t="s">
        <v>139</v>
      </c>
      <c r="AK5" s="68" t="s">
        <v>137</v>
      </c>
      <c r="AL5" s="68" t="s">
        <v>138</v>
      </c>
      <c r="AM5" s="152"/>
      <c r="AN5" s="68" t="s">
        <v>139</v>
      </c>
      <c r="AO5" s="68" t="s">
        <v>137</v>
      </c>
      <c r="AP5" s="68" t="s">
        <v>138</v>
      </c>
      <c r="AQ5" s="152"/>
      <c r="AR5" s="68" t="s">
        <v>139</v>
      </c>
      <c r="AS5" s="68" t="s">
        <v>137</v>
      </c>
      <c r="AT5" s="68" t="s">
        <v>138</v>
      </c>
      <c r="AU5" s="152"/>
      <c r="AV5" s="68" t="s">
        <v>139</v>
      </c>
      <c r="AW5" s="68" t="s">
        <v>137</v>
      </c>
      <c r="AX5" s="68" t="s">
        <v>138</v>
      </c>
      <c r="AY5" s="152"/>
      <c r="AZ5" s="68" t="s">
        <v>139</v>
      </c>
      <c r="BA5" s="68" t="s">
        <v>137</v>
      </c>
      <c r="BB5" s="68" t="s">
        <v>138</v>
      </c>
      <c r="BC5" s="6"/>
    </row>
    <row r="6" spans="1:55" ht="12.75">
      <c r="A6" s="23">
        <v>1</v>
      </c>
      <c r="B6" s="10" t="s">
        <v>159</v>
      </c>
      <c r="C6" s="54">
        <v>1</v>
      </c>
      <c r="D6" s="60">
        <v>1</v>
      </c>
      <c r="E6" s="60">
        <v>1</v>
      </c>
      <c r="F6" s="60">
        <f>J6+N6+R6+V6+Z6+AD6</f>
        <v>0</v>
      </c>
      <c r="G6" s="60">
        <v>1</v>
      </c>
      <c r="H6" s="11">
        <v>1</v>
      </c>
      <c r="I6" s="11">
        <v>1</v>
      </c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v>11</v>
      </c>
      <c r="AF6" s="60">
        <v>11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v>1</v>
      </c>
      <c r="AN6" s="11">
        <v>1</v>
      </c>
      <c r="AO6" s="11"/>
      <c r="AP6" s="11"/>
      <c r="AQ6" s="60">
        <v>5</v>
      </c>
      <c r="AR6" s="11">
        <v>5</v>
      </c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158</v>
      </c>
      <c r="C7" s="54">
        <v>1</v>
      </c>
      <c r="D7" s="60">
        <v>1</v>
      </c>
      <c r="E7" s="60">
        <f aca="true" t="shared" si="0" ref="E7:E70">I7+M7+Q7+U7+Y7+AC7</f>
        <v>0</v>
      </c>
      <c r="F7" s="60">
        <f aca="true" t="shared" si="1" ref="F7:F70">J7+N7+R7+V7+Z7+AD7</f>
        <v>0</v>
      </c>
      <c r="G7" s="60">
        <f aca="true" t="shared" si="2" ref="G7:G70">H7+I7+J7</f>
        <v>0</v>
      </c>
      <c r="H7" s="11"/>
      <c r="I7" s="11"/>
      <c r="J7" s="11"/>
      <c r="K7" s="60">
        <f aca="true" t="shared" si="3" ref="K7:K70">L7+M7+N7</f>
        <v>0</v>
      </c>
      <c r="L7" s="11"/>
      <c r="M7" s="11"/>
      <c r="N7" s="11"/>
      <c r="O7" s="60">
        <f aca="true" t="shared" si="4" ref="O7:O70">P7+Q7+R7</f>
        <v>0</v>
      </c>
      <c r="P7" s="11"/>
      <c r="Q7" s="11"/>
      <c r="R7" s="11"/>
      <c r="S7" s="60">
        <f aca="true" t="shared" si="5" ref="S7:S70">T7+U7+V7</f>
        <v>0</v>
      </c>
      <c r="T7" s="11"/>
      <c r="U7" s="11"/>
      <c r="V7" s="11"/>
      <c r="W7" s="60">
        <f aca="true" t="shared" si="6" ref="W7:W70">X7+Y7+Z7</f>
        <v>0</v>
      </c>
      <c r="X7" s="11"/>
      <c r="Y7" s="11"/>
      <c r="Z7" s="11"/>
      <c r="AA7" s="60">
        <f aca="true" t="shared" si="7" ref="AA7:AA70">AB7+AC7+AD7</f>
        <v>0</v>
      </c>
      <c r="AB7" s="11"/>
      <c r="AC7" s="11"/>
      <c r="AD7" s="11"/>
      <c r="AE7" s="54">
        <f aca="true" t="shared" si="8" ref="AE7:AE70">SUM(AI7+AM7+AQ7+AU7+AY7)</f>
        <v>6</v>
      </c>
      <c r="AF7" s="60">
        <f aca="true" t="shared" si="9" ref="AF7:AF70">SUM(AJ7+AN7+AR7+AV7+AZ7)</f>
        <v>6</v>
      </c>
      <c r="AG7" s="60">
        <f aca="true" t="shared" si="10" ref="AG7:AG70">SUM(AK7+AO7+AS7+AW7+BA7)</f>
        <v>0</v>
      </c>
      <c r="AH7" s="60">
        <f aca="true" t="shared" si="11" ref="AH7:AH70">SUM(AL7+AP7+AT7+AX7+BB7)</f>
        <v>0</v>
      </c>
      <c r="AI7" s="60">
        <f aca="true" t="shared" si="12" ref="AI7:AI70">AJ7+AK7+AL7</f>
        <v>0</v>
      </c>
      <c r="AJ7" s="11"/>
      <c r="AK7" s="11"/>
      <c r="AL7" s="11"/>
      <c r="AM7" s="60">
        <v>1</v>
      </c>
      <c r="AN7" s="11">
        <v>1</v>
      </c>
      <c r="AO7" s="11"/>
      <c r="AP7" s="11"/>
      <c r="AQ7" s="60">
        <v>2</v>
      </c>
      <c r="AR7" s="11">
        <v>2</v>
      </c>
      <c r="AS7" s="11"/>
      <c r="AT7" s="11"/>
      <c r="AU7" s="60">
        <v>3</v>
      </c>
      <c r="AV7" s="11">
        <v>3</v>
      </c>
      <c r="AW7" s="11"/>
      <c r="AX7" s="11"/>
      <c r="AY7" s="60">
        <f aca="true" t="shared" si="13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 t="s">
        <v>163</v>
      </c>
      <c r="C8" s="54">
        <f aca="true" t="shared" si="14" ref="C8:C70">G8+K8+O8+S8+W8+AA8</f>
        <v>0</v>
      </c>
      <c r="D8" s="60">
        <f aca="true" t="shared" si="15" ref="D8:D70">SUM(H8+L8+P8+T8+X8+AB8)</f>
        <v>0</v>
      </c>
      <c r="E8" s="60">
        <f t="shared" si="0"/>
        <v>0</v>
      </c>
      <c r="F8" s="60">
        <f t="shared" si="1"/>
        <v>0</v>
      </c>
      <c r="G8" s="60">
        <f t="shared" si="2"/>
        <v>0</v>
      </c>
      <c r="H8" s="11"/>
      <c r="I8" s="11"/>
      <c r="J8" s="11"/>
      <c r="K8" s="60">
        <f t="shared" si="3"/>
        <v>0</v>
      </c>
      <c r="L8" s="11"/>
      <c r="M8" s="11"/>
      <c r="N8" s="11"/>
      <c r="O8" s="60">
        <f t="shared" si="4"/>
        <v>0</v>
      </c>
      <c r="P8" s="11"/>
      <c r="Q8" s="11"/>
      <c r="R8" s="11"/>
      <c r="S8" s="60">
        <f t="shared" si="5"/>
        <v>0</v>
      </c>
      <c r="T8" s="11"/>
      <c r="U8" s="11"/>
      <c r="V8" s="11"/>
      <c r="W8" s="60">
        <f t="shared" si="6"/>
        <v>0</v>
      </c>
      <c r="X8" s="11"/>
      <c r="Y8" s="11"/>
      <c r="Z8" s="11"/>
      <c r="AA8" s="60">
        <f t="shared" si="7"/>
        <v>0</v>
      </c>
      <c r="AB8" s="11"/>
      <c r="AC8" s="11"/>
      <c r="AD8" s="11"/>
      <c r="AE8" s="54">
        <f t="shared" si="8"/>
        <v>0</v>
      </c>
      <c r="AF8" s="60">
        <f t="shared" si="9"/>
        <v>0</v>
      </c>
      <c r="AG8" s="60">
        <f t="shared" si="10"/>
        <v>0</v>
      </c>
      <c r="AH8" s="60">
        <f t="shared" si="11"/>
        <v>0</v>
      </c>
      <c r="AI8" s="60">
        <f t="shared" si="12"/>
        <v>0</v>
      </c>
      <c r="AJ8" s="11"/>
      <c r="AK8" s="11"/>
      <c r="AL8" s="11"/>
      <c r="AM8" s="60">
        <f aca="true" t="shared" si="16" ref="AM8:AM70">AN8+AO8+AP8</f>
        <v>0</v>
      </c>
      <c r="AN8" s="11"/>
      <c r="AO8" s="11"/>
      <c r="AP8" s="11"/>
      <c r="AQ8" s="60">
        <f aca="true" t="shared" si="17" ref="AQ8:AQ70">AR8+AS8+AT8</f>
        <v>0</v>
      </c>
      <c r="AR8" s="11"/>
      <c r="AS8" s="11"/>
      <c r="AT8" s="11"/>
      <c r="AU8" s="60">
        <f aca="true" t="shared" si="18" ref="AU8:AU70">AV8+AW8+AX8</f>
        <v>0</v>
      </c>
      <c r="AV8" s="11"/>
      <c r="AW8" s="11"/>
      <c r="AX8" s="11"/>
      <c r="AY8" s="60">
        <f t="shared" si="13"/>
        <v>0</v>
      </c>
      <c r="AZ8" s="11"/>
      <c r="BA8" s="11"/>
      <c r="BB8" s="11"/>
      <c r="BC8" s="6"/>
    </row>
    <row r="9" spans="1:55" ht="12.75">
      <c r="A9" s="23">
        <v>4</v>
      </c>
      <c r="B9" s="10" t="s">
        <v>164</v>
      </c>
      <c r="C9" s="54">
        <v>2</v>
      </c>
      <c r="D9" s="60">
        <v>2</v>
      </c>
      <c r="E9" s="60">
        <v>1</v>
      </c>
      <c r="F9" s="60">
        <f t="shared" si="1"/>
        <v>0</v>
      </c>
      <c r="G9" s="60">
        <v>1</v>
      </c>
      <c r="H9" s="11">
        <v>1</v>
      </c>
      <c r="I9" s="11"/>
      <c r="J9" s="11"/>
      <c r="K9" s="60">
        <f t="shared" si="3"/>
        <v>0</v>
      </c>
      <c r="L9" s="11"/>
      <c r="M9" s="11"/>
      <c r="N9" s="11"/>
      <c r="O9" s="60">
        <f t="shared" si="4"/>
        <v>0</v>
      </c>
      <c r="P9" s="11"/>
      <c r="Q9" s="11"/>
      <c r="R9" s="11"/>
      <c r="S9" s="60">
        <f t="shared" si="5"/>
        <v>0</v>
      </c>
      <c r="T9" s="11"/>
      <c r="U9" s="11"/>
      <c r="V9" s="11"/>
      <c r="W9" s="60">
        <f t="shared" si="6"/>
        <v>0</v>
      </c>
      <c r="X9" s="11"/>
      <c r="Y9" s="11"/>
      <c r="Z9" s="11"/>
      <c r="AA9" s="60">
        <v>1</v>
      </c>
      <c r="AB9" s="11">
        <v>1</v>
      </c>
      <c r="AC9" s="11"/>
      <c r="AD9" s="11"/>
      <c r="AE9" s="54">
        <v>7</v>
      </c>
      <c r="AF9" s="60">
        <v>7</v>
      </c>
      <c r="AG9" s="60">
        <f t="shared" si="10"/>
        <v>0</v>
      </c>
      <c r="AH9" s="60">
        <f t="shared" si="11"/>
        <v>0</v>
      </c>
      <c r="AI9" s="60">
        <v>1</v>
      </c>
      <c r="AJ9" s="11">
        <v>1</v>
      </c>
      <c r="AK9" s="11"/>
      <c r="AL9" s="11"/>
      <c r="AM9" s="60">
        <v>5</v>
      </c>
      <c r="AN9" s="11">
        <v>5</v>
      </c>
      <c r="AO9" s="11"/>
      <c r="AP9" s="11"/>
      <c r="AQ9" s="60">
        <v>6</v>
      </c>
      <c r="AR9" s="11"/>
      <c r="AS9" s="11"/>
      <c r="AT9" s="11"/>
      <c r="AU9" s="60">
        <v>3</v>
      </c>
      <c r="AV9" s="11"/>
      <c r="AW9" s="11"/>
      <c r="AX9" s="11"/>
      <c r="AY9" s="60">
        <f t="shared" si="13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166</v>
      </c>
      <c r="C10" s="54">
        <f t="shared" si="14"/>
        <v>0</v>
      </c>
      <c r="D10" s="60">
        <f t="shared" si="15"/>
        <v>0</v>
      </c>
      <c r="E10" s="60">
        <f t="shared" si="0"/>
        <v>0</v>
      </c>
      <c r="F10" s="60">
        <f t="shared" si="1"/>
        <v>0</v>
      </c>
      <c r="G10" s="60"/>
      <c r="H10" s="11"/>
      <c r="I10" s="11"/>
      <c r="J10" s="11"/>
      <c r="K10" s="60">
        <f t="shared" si="3"/>
        <v>0</v>
      </c>
      <c r="L10" s="11"/>
      <c r="M10" s="11"/>
      <c r="N10" s="11"/>
      <c r="O10" s="60">
        <f t="shared" si="4"/>
        <v>0</v>
      </c>
      <c r="P10" s="11"/>
      <c r="Q10" s="11"/>
      <c r="R10" s="11"/>
      <c r="S10" s="60">
        <f t="shared" si="5"/>
        <v>0</v>
      </c>
      <c r="T10" s="69"/>
      <c r="U10" s="11"/>
      <c r="V10" s="11"/>
      <c r="W10" s="60">
        <f t="shared" si="6"/>
        <v>0</v>
      </c>
      <c r="X10" s="11"/>
      <c r="Y10" s="11"/>
      <c r="Z10" s="11"/>
      <c r="AA10" s="60">
        <f t="shared" si="7"/>
        <v>0</v>
      </c>
      <c r="AB10" s="11"/>
      <c r="AC10" s="11"/>
      <c r="AD10" s="11"/>
      <c r="AE10" s="54">
        <f t="shared" si="8"/>
        <v>8</v>
      </c>
      <c r="AF10" s="60">
        <f t="shared" si="9"/>
        <v>8</v>
      </c>
      <c r="AG10" s="60">
        <f t="shared" si="10"/>
        <v>0</v>
      </c>
      <c r="AH10" s="60">
        <f t="shared" si="11"/>
        <v>0</v>
      </c>
      <c r="AI10" s="60">
        <v>3</v>
      </c>
      <c r="AJ10" s="11">
        <v>3</v>
      </c>
      <c r="AK10" s="11"/>
      <c r="AL10" s="11"/>
      <c r="AM10" s="60">
        <v>5</v>
      </c>
      <c r="AN10" s="11">
        <v>5</v>
      </c>
      <c r="AO10" s="11"/>
      <c r="AP10" s="11"/>
      <c r="AQ10" s="60">
        <f t="shared" si="17"/>
        <v>0</v>
      </c>
      <c r="AR10" s="11"/>
      <c r="AS10" s="11"/>
      <c r="AT10" s="11"/>
      <c r="AU10" s="60">
        <f t="shared" si="18"/>
        <v>0</v>
      </c>
      <c r="AV10" s="11"/>
      <c r="AW10" s="11"/>
      <c r="AX10" s="11"/>
      <c r="AY10" s="60">
        <f t="shared" si="13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168</v>
      </c>
      <c r="C11" s="54">
        <v>2</v>
      </c>
      <c r="D11" s="60">
        <v>2</v>
      </c>
      <c r="E11" s="60">
        <f t="shared" si="0"/>
        <v>0</v>
      </c>
      <c r="F11" s="60">
        <f t="shared" si="1"/>
        <v>0</v>
      </c>
      <c r="G11" s="60">
        <v>2</v>
      </c>
      <c r="H11" s="11">
        <v>2</v>
      </c>
      <c r="I11" s="11"/>
      <c r="J11" s="11"/>
      <c r="K11" s="60">
        <f t="shared" si="3"/>
        <v>0</v>
      </c>
      <c r="L11" s="11"/>
      <c r="M11" s="11"/>
      <c r="N11" s="11"/>
      <c r="O11" s="60">
        <f t="shared" si="4"/>
        <v>0</v>
      </c>
      <c r="P11" s="11"/>
      <c r="Q11" s="11"/>
      <c r="R11" s="11"/>
      <c r="S11" s="60">
        <f t="shared" si="5"/>
        <v>0</v>
      </c>
      <c r="T11" s="11"/>
      <c r="U11" s="11"/>
      <c r="V11" s="11"/>
      <c r="W11" s="60">
        <v>1</v>
      </c>
      <c r="X11" s="11">
        <v>1</v>
      </c>
      <c r="Y11" s="11"/>
      <c r="Z11" s="11"/>
      <c r="AA11" s="60">
        <v>1</v>
      </c>
      <c r="AB11" s="11">
        <v>1</v>
      </c>
      <c r="AC11" s="11"/>
      <c r="AD11" s="11"/>
      <c r="AE11" s="54">
        <v>2</v>
      </c>
      <c r="AF11" s="60">
        <v>2</v>
      </c>
      <c r="AG11" s="60">
        <f t="shared" si="10"/>
        <v>0</v>
      </c>
      <c r="AH11" s="60">
        <f t="shared" si="11"/>
        <v>0</v>
      </c>
      <c r="AI11" s="60">
        <f t="shared" si="12"/>
        <v>0</v>
      </c>
      <c r="AJ11" s="11"/>
      <c r="AK11" s="11"/>
      <c r="AL11" s="11"/>
      <c r="AM11" s="60">
        <f t="shared" si="16"/>
        <v>0</v>
      </c>
      <c r="AN11" s="11"/>
      <c r="AO11" s="11"/>
      <c r="AP11" s="11"/>
      <c r="AQ11" s="60">
        <f t="shared" si="17"/>
        <v>0</v>
      </c>
      <c r="AR11" s="11"/>
      <c r="AS11" s="11"/>
      <c r="AT11" s="11"/>
      <c r="AU11" s="60">
        <f t="shared" si="18"/>
        <v>0</v>
      </c>
      <c r="AV11" s="11"/>
      <c r="AW11" s="11"/>
      <c r="AX11" s="11"/>
      <c r="AY11" s="60">
        <f t="shared" si="13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170</v>
      </c>
      <c r="C12" s="54">
        <v>2</v>
      </c>
      <c r="D12" s="60">
        <v>2</v>
      </c>
      <c r="E12" s="60">
        <f t="shared" si="0"/>
        <v>0</v>
      </c>
      <c r="F12" s="60">
        <f t="shared" si="1"/>
        <v>0</v>
      </c>
      <c r="G12" s="60">
        <f t="shared" si="2"/>
        <v>0</v>
      </c>
      <c r="H12" s="11"/>
      <c r="I12" s="11"/>
      <c r="J12" s="11"/>
      <c r="K12" s="60">
        <f t="shared" si="3"/>
        <v>0</v>
      </c>
      <c r="L12" s="11"/>
      <c r="M12" s="11"/>
      <c r="N12" s="11"/>
      <c r="O12" s="60">
        <f t="shared" si="4"/>
        <v>0</v>
      </c>
      <c r="P12" s="11"/>
      <c r="Q12" s="11"/>
      <c r="R12" s="11"/>
      <c r="S12" s="60">
        <f t="shared" si="5"/>
        <v>0</v>
      </c>
      <c r="T12" s="11"/>
      <c r="U12" s="11"/>
      <c r="V12" s="11"/>
      <c r="W12" s="60">
        <v>1</v>
      </c>
      <c r="X12" s="11">
        <v>1</v>
      </c>
      <c r="Y12" s="11"/>
      <c r="Z12" s="11"/>
      <c r="AA12" s="60">
        <v>1</v>
      </c>
      <c r="AB12" s="11">
        <v>1</v>
      </c>
      <c r="AC12" s="11"/>
      <c r="AD12" s="11"/>
      <c r="AE12" s="54">
        <f t="shared" si="8"/>
        <v>0</v>
      </c>
      <c r="AF12" s="60">
        <f t="shared" si="9"/>
        <v>0</v>
      </c>
      <c r="AG12" s="60">
        <f t="shared" si="10"/>
        <v>0</v>
      </c>
      <c r="AH12" s="60">
        <f t="shared" si="11"/>
        <v>0</v>
      </c>
      <c r="AI12" s="60">
        <f t="shared" si="12"/>
        <v>0</v>
      </c>
      <c r="AJ12" s="11"/>
      <c r="AK12" s="11"/>
      <c r="AL12" s="11"/>
      <c r="AM12" s="60">
        <f t="shared" si="16"/>
        <v>0</v>
      </c>
      <c r="AN12" s="11"/>
      <c r="AO12" s="11"/>
      <c r="AP12" s="11"/>
      <c r="AQ12" s="60">
        <f t="shared" si="17"/>
        <v>0</v>
      </c>
      <c r="AR12" s="11"/>
      <c r="AS12" s="11"/>
      <c r="AT12" s="11"/>
      <c r="AU12" s="60">
        <f t="shared" si="18"/>
        <v>0</v>
      </c>
      <c r="AV12" s="11"/>
      <c r="AW12" s="11"/>
      <c r="AX12" s="11"/>
      <c r="AY12" s="60">
        <f t="shared" si="13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173</v>
      </c>
      <c r="C13" s="54">
        <v>1</v>
      </c>
      <c r="D13" s="60">
        <v>1</v>
      </c>
      <c r="E13" s="60">
        <f t="shared" si="0"/>
        <v>0</v>
      </c>
      <c r="F13" s="60">
        <f t="shared" si="1"/>
        <v>0</v>
      </c>
      <c r="G13" s="60">
        <v>1</v>
      </c>
      <c r="H13" s="11">
        <v>1</v>
      </c>
      <c r="I13" s="11"/>
      <c r="J13" s="11"/>
      <c r="K13" s="60">
        <f t="shared" si="3"/>
        <v>0</v>
      </c>
      <c r="L13" s="11"/>
      <c r="M13" s="11"/>
      <c r="N13" s="11"/>
      <c r="O13" s="60">
        <f t="shared" si="4"/>
        <v>0</v>
      </c>
      <c r="P13" s="11"/>
      <c r="Q13" s="11"/>
      <c r="R13" s="11"/>
      <c r="S13" s="60">
        <f t="shared" si="5"/>
        <v>0</v>
      </c>
      <c r="T13" s="11"/>
      <c r="U13" s="11"/>
      <c r="V13" s="11"/>
      <c r="W13" s="60">
        <f t="shared" si="6"/>
        <v>0</v>
      </c>
      <c r="X13" s="11"/>
      <c r="Y13" s="11"/>
      <c r="Z13" s="11"/>
      <c r="AA13" s="60">
        <f t="shared" si="7"/>
        <v>0</v>
      </c>
      <c r="AB13" s="11"/>
      <c r="AC13" s="11"/>
      <c r="AD13" s="11"/>
      <c r="AE13" s="54">
        <f t="shared" si="8"/>
        <v>0</v>
      </c>
      <c r="AF13" s="60">
        <f t="shared" si="9"/>
        <v>0</v>
      </c>
      <c r="AG13" s="60">
        <f t="shared" si="10"/>
        <v>0</v>
      </c>
      <c r="AH13" s="60">
        <f t="shared" si="11"/>
        <v>0</v>
      </c>
      <c r="AI13" s="60">
        <f t="shared" si="12"/>
        <v>0</v>
      </c>
      <c r="AJ13" s="11"/>
      <c r="AK13" s="11"/>
      <c r="AL13" s="11"/>
      <c r="AM13" s="60">
        <f t="shared" si="16"/>
        <v>0</v>
      </c>
      <c r="AN13" s="11"/>
      <c r="AO13" s="11"/>
      <c r="AP13" s="11"/>
      <c r="AQ13" s="60">
        <f t="shared" si="17"/>
        <v>0</v>
      </c>
      <c r="AR13" s="11"/>
      <c r="AS13" s="11"/>
      <c r="AT13" s="11"/>
      <c r="AU13" s="60">
        <f t="shared" si="18"/>
        <v>0</v>
      </c>
      <c r="AV13" s="11"/>
      <c r="AW13" s="11"/>
      <c r="AX13" s="11"/>
      <c r="AY13" s="60">
        <f t="shared" si="13"/>
        <v>0</v>
      </c>
      <c r="AZ13" s="11"/>
      <c r="BA13" s="11"/>
      <c r="BB13" s="11"/>
      <c r="BC13" s="6"/>
    </row>
    <row r="14" spans="1:55" ht="12.75">
      <c r="A14" s="23">
        <v>9</v>
      </c>
      <c r="B14" s="10" t="s">
        <v>176</v>
      </c>
      <c r="C14" s="54">
        <v>3</v>
      </c>
      <c r="D14" s="60">
        <v>3</v>
      </c>
      <c r="E14" s="60">
        <f t="shared" si="0"/>
        <v>0</v>
      </c>
      <c r="F14" s="60">
        <f t="shared" si="1"/>
        <v>0</v>
      </c>
      <c r="G14" s="60">
        <v>1</v>
      </c>
      <c r="H14" s="11">
        <v>1</v>
      </c>
      <c r="I14" s="11"/>
      <c r="J14" s="11"/>
      <c r="K14" s="60">
        <f t="shared" si="3"/>
        <v>0</v>
      </c>
      <c r="L14" s="11"/>
      <c r="M14" s="11"/>
      <c r="N14" s="11"/>
      <c r="O14" s="60">
        <f t="shared" si="4"/>
        <v>0</v>
      </c>
      <c r="P14" s="11"/>
      <c r="Q14" s="11"/>
      <c r="R14" s="11"/>
      <c r="S14" s="60">
        <f t="shared" si="5"/>
        <v>0</v>
      </c>
      <c r="T14" s="11"/>
      <c r="U14" s="11"/>
      <c r="V14" s="11"/>
      <c r="W14" s="60">
        <v>1</v>
      </c>
      <c r="X14" s="11">
        <v>1</v>
      </c>
      <c r="Y14" s="11"/>
      <c r="Z14" s="11"/>
      <c r="AA14" s="60">
        <v>1</v>
      </c>
      <c r="AB14" s="11">
        <v>1</v>
      </c>
      <c r="AC14" s="11"/>
      <c r="AD14" s="11"/>
      <c r="AE14" s="54">
        <v>25</v>
      </c>
      <c r="AF14" s="60">
        <v>25</v>
      </c>
      <c r="AG14" s="60">
        <f t="shared" si="10"/>
        <v>0</v>
      </c>
      <c r="AH14" s="60">
        <f t="shared" si="11"/>
        <v>0</v>
      </c>
      <c r="AI14" s="60">
        <v>2</v>
      </c>
      <c r="AJ14" s="11">
        <v>2</v>
      </c>
      <c r="AK14" s="11"/>
      <c r="AL14" s="11"/>
      <c r="AM14" s="60">
        <v>4</v>
      </c>
      <c r="AN14" s="11">
        <v>4</v>
      </c>
      <c r="AO14" s="11"/>
      <c r="AP14" s="11"/>
      <c r="AQ14" s="60">
        <v>8</v>
      </c>
      <c r="AR14" s="11">
        <v>8</v>
      </c>
      <c r="AS14" s="11"/>
      <c r="AT14" s="11"/>
      <c r="AU14" s="60">
        <v>11</v>
      </c>
      <c r="AV14" s="11">
        <v>11</v>
      </c>
      <c r="AW14" s="11"/>
      <c r="AX14" s="11"/>
      <c r="AY14" s="60">
        <f t="shared" si="13"/>
        <v>0</v>
      </c>
      <c r="AZ14" s="11"/>
      <c r="BA14" s="11"/>
      <c r="BB14" s="11"/>
      <c r="BC14" s="6"/>
    </row>
    <row r="15" spans="1:55" ht="12.75">
      <c r="A15" s="22">
        <v>10</v>
      </c>
      <c r="B15" s="10" t="s">
        <v>180</v>
      </c>
      <c r="C15" s="54">
        <v>16</v>
      </c>
      <c r="D15" s="60">
        <v>15</v>
      </c>
      <c r="E15" s="60">
        <v>1</v>
      </c>
      <c r="F15" s="60">
        <f t="shared" si="1"/>
        <v>0</v>
      </c>
      <c r="G15" s="60">
        <v>16</v>
      </c>
      <c r="H15" s="11">
        <v>15</v>
      </c>
      <c r="I15" s="11">
        <v>1</v>
      </c>
      <c r="J15" s="11"/>
      <c r="K15" s="60">
        <f t="shared" si="3"/>
        <v>0</v>
      </c>
      <c r="L15" s="11"/>
      <c r="M15" s="11"/>
      <c r="N15" s="11"/>
      <c r="O15" s="60">
        <f t="shared" si="4"/>
        <v>0</v>
      </c>
      <c r="P15" s="11"/>
      <c r="Q15" s="11"/>
      <c r="R15" s="11"/>
      <c r="S15" s="60">
        <f t="shared" si="5"/>
        <v>0</v>
      </c>
      <c r="T15" s="11"/>
      <c r="U15" s="11"/>
      <c r="V15" s="11"/>
      <c r="W15" s="60">
        <f t="shared" si="6"/>
        <v>0</v>
      </c>
      <c r="X15" s="11"/>
      <c r="Y15" s="11"/>
      <c r="Z15" s="11"/>
      <c r="AA15" s="60">
        <v>6</v>
      </c>
      <c r="AB15" s="11">
        <v>6</v>
      </c>
      <c r="AC15" s="11"/>
      <c r="AD15" s="11"/>
      <c r="AE15" s="54">
        <v>54</v>
      </c>
      <c r="AF15" s="60">
        <v>54</v>
      </c>
      <c r="AG15" s="60">
        <f t="shared" si="10"/>
        <v>0</v>
      </c>
      <c r="AH15" s="60">
        <f t="shared" si="11"/>
        <v>0</v>
      </c>
      <c r="AI15" s="60">
        <v>1</v>
      </c>
      <c r="AJ15" s="11">
        <v>1</v>
      </c>
      <c r="AK15" s="11"/>
      <c r="AL15" s="11"/>
      <c r="AM15" s="60"/>
      <c r="AN15" s="11"/>
      <c r="AO15" s="11"/>
      <c r="AP15" s="11"/>
      <c r="AQ15" s="60">
        <v>8</v>
      </c>
      <c r="AR15" s="11">
        <v>8</v>
      </c>
      <c r="AS15" s="11"/>
      <c r="AT15" s="11"/>
      <c r="AU15" s="60">
        <v>6</v>
      </c>
      <c r="AV15" s="11">
        <v>6</v>
      </c>
      <c r="AW15" s="11"/>
      <c r="AX15" s="11"/>
      <c r="AY15" s="60">
        <f t="shared" si="13"/>
        <v>0</v>
      </c>
      <c r="AZ15" s="11"/>
      <c r="BA15" s="11"/>
      <c r="BB15" s="11"/>
      <c r="BC15" s="6"/>
    </row>
    <row r="16" spans="1:55" ht="12.75">
      <c r="A16" s="22">
        <v>11</v>
      </c>
      <c r="B16" s="10" t="s">
        <v>181</v>
      </c>
      <c r="C16" s="54">
        <v>1</v>
      </c>
      <c r="D16" s="60">
        <v>1</v>
      </c>
      <c r="E16" s="60">
        <v>1</v>
      </c>
      <c r="F16" s="60">
        <f t="shared" si="1"/>
        <v>0</v>
      </c>
      <c r="G16" s="60">
        <f t="shared" si="2"/>
        <v>0</v>
      </c>
      <c r="H16" s="11"/>
      <c r="I16" s="11"/>
      <c r="J16" s="11"/>
      <c r="K16" s="60">
        <f t="shared" si="3"/>
        <v>0</v>
      </c>
      <c r="L16" s="11"/>
      <c r="M16" s="11"/>
      <c r="N16" s="11"/>
      <c r="O16" s="60">
        <f t="shared" si="4"/>
        <v>0</v>
      </c>
      <c r="P16" s="11"/>
      <c r="Q16" s="11"/>
      <c r="R16" s="11"/>
      <c r="S16" s="60">
        <f t="shared" si="5"/>
        <v>0</v>
      </c>
      <c r="T16" s="11"/>
      <c r="U16" s="11"/>
      <c r="V16" s="11"/>
      <c r="W16" s="60">
        <v>1</v>
      </c>
      <c r="X16" s="11">
        <v>1</v>
      </c>
      <c r="Y16" s="11">
        <v>1</v>
      </c>
      <c r="Z16" s="11"/>
      <c r="AA16" s="60">
        <f t="shared" si="7"/>
        <v>0</v>
      </c>
      <c r="AB16" s="11"/>
      <c r="AC16" s="11"/>
      <c r="AD16" s="11"/>
      <c r="AE16" s="54">
        <v>18</v>
      </c>
      <c r="AF16" s="60">
        <v>18</v>
      </c>
      <c r="AG16" s="60">
        <f t="shared" si="10"/>
        <v>0</v>
      </c>
      <c r="AH16" s="60">
        <f t="shared" si="11"/>
        <v>0</v>
      </c>
      <c r="AI16" s="60">
        <v>60</v>
      </c>
      <c r="AJ16" s="11">
        <v>60</v>
      </c>
      <c r="AK16" s="11"/>
      <c r="AL16" s="11"/>
      <c r="AM16" s="60">
        <f t="shared" si="16"/>
        <v>0</v>
      </c>
      <c r="AN16" s="11"/>
      <c r="AO16" s="11"/>
      <c r="AP16" s="11"/>
      <c r="AQ16" s="60">
        <f t="shared" si="17"/>
        <v>0</v>
      </c>
      <c r="AR16" s="11"/>
      <c r="AS16" s="11"/>
      <c r="AT16" s="11"/>
      <c r="AU16" s="60">
        <v>17</v>
      </c>
      <c r="AV16" s="11">
        <v>17</v>
      </c>
      <c r="AW16" s="11"/>
      <c r="AX16" s="11"/>
      <c r="AY16" s="60">
        <f t="shared" si="13"/>
        <v>0</v>
      </c>
      <c r="AZ16" s="11"/>
      <c r="BA16" s="11"/>
      <c r="BB16" s="11"/>
      <c r="BC16" s="6"/>
    </row>
    <row r="17" spans="1:55" ht="12.75">
      <c r="A17" s="23">
        <v>12</v>
      </c>
      <c r="B17" s="10" t="s">
        <v>182</v>
      </c>
      <c r="C17" s="54">
        <v>1</v>
      </c>
      <c r="D17" s="60">
        <v>1</v>
      </c>
      <c r="E17" s="60">
        <f t="shared" si="0"/>
        <v>0</v>
      </c>
      <c r="F17" s="60">
        <f t="shared" si="1"/>
        <v>0</v>
      </c>
      <c r="G17" s="60">
        <v>2</v>
      </c>
      <c r="H17" s="11">
        <v>2</v>
      </c>
      <c r="I17" s="11"/>
      <c r="J17" s="11"/>
      <c r="K17" s="60">
        <f t="shared" si="3"/>
        <v>0</v>
      </c>
      <c r="L17" s="11"/>
      <c r="M17" s="11"/>
      <c r="N17" s="11"/>
      <c r="O17" s="60">
        <f t="shared" si="4"/>
        <v>0</v>
      </c>
      <c r="P17" s="11"/>
      <c r="Q17" s="11"/>
      <c r="R17" s="11"/>
      <c r="S17" s="60">
        <f t="shared" si="5"/>
        <v>0</v>
      </c>
      <c r="T17" s="11"/>
      <c r="U17" s="11"/>
      <c r="V17" s="11"/>
      <c r="W17" s="60">
        <v>1</v>
      </c>
      <c r="X17" s="11">
        <v>1</v>
      </c>
      <c r="Y17" s="11"/>
      <c r="Z17" s="11"/>
      <c r="AA17" s="60"/>
      <c r="AB17" s="11"/>
      <c r="AC17" s="11"/>
      <c r="AD17" s="11"/>
      <c r="AE17" s="54">
        <f t="shared" si="8"/>
        <v>0</v>
      </c>
      <c r="AF17" s="60">
        <f t="shared" si="9"/>
        <v>0</v>
      </c>
      <c r="AG17" s="60">
        <f t="shared" si="10"/>
        <v>0</v>
      </c>
      <c r="AH17" s="60">
        <f t="shared" si="11"/>
        <v>0</v>
      </c>
      <c r="AI17" s="60">
        <f t="shared" si="12"/>
        <v>0</v>
      </c>
      <c r="AJ17" s="11"/>
      <c r="AK17" s="11"/>
      <c r="AL17" s="11"/>
      <c r="AM17" s="60">
        <f t="shared" si="16"/>
        <v>0</v>
      </c>
      <c r="AN17" s="11"/>
      <c r="AO17" s="11"/>
      <c r="AP17" s="11"/>
      <c r="AQ17" s="60">
        <f t="shared" si="17"/>
        <v>0</v>
      </c>
      <c r="AR17" s="11"/>
      <c r="AS17" s="11"/>
      <c r="AT17" s="11"/>
      <c r="AU17" s="60">
        <f t="shared" si="18"/>
        <v>0</v>
      </c>
      <c r="AV17" s="11"/>
      <c r="AW17" s="11"/>
      <c r="AX17" s="11"/>
      <c r="AY17" s="60">
        <f t="shared" si="13"/>
        <v>0</v>
      </c>
      <c r="AZ17" s="11"/>
      <c r="BA17" s="11"/>
      <c r="BB17" s="11"/>
      <c r="BC17" s="6"/>
    </row>
    <row r="18" spans="1:55" ht="12.75">
      <c r="A18" s="23">
        <v>13</v>
      </c>
      <c r="B18" s="10" t="s">
        <v>189</v>
      </c>
      <c r="C18" s="54">
        <v>1</v>
      </c>
      <c r="D18" s="60">
        <f t="shared" si="15"/>
        <v>0</v>
      </c>
      <c r="E18" s="60">
        <v>1</v>
      </c>
      <c r="F18" s="60">
        <f t="shared" si="1"/>
        <v>0</v>
      </c>
      <c r="G18" s="60">
        <f t="shared" si="2"/>
        <v>0</v>
      </c>
      <c r="H18" s="11"/>
      <c r="I18" s="11"/>
      <c r="J18" s="11"/>
      <c r="K18" s="60">
        <f t="shared" si="3"/>
        <v>0</v>
      </c>
      <c r="L18" s="11"/>
      <c r="M18" s="11"/>
      <c r="N18" s="11"/>
      <c r="O18" s="60">
        <f t="shared" si="4"/>
        <v>0</v>
      </c>
      <c r="P18" s="11"/>
      <c r="Q18" s="11"/>
      <c r="R18" s="11"/>
      <c r="S18" s="60">
        <f t="shared" si="5"/>
        <v>0</v>
      </c>
      <c r="T18" s="11"/>
      <c r="U18" s="11"/>
      <c r="V18" s="11"/>
      <c r="W18" s="60">
        <f t="shared" si="6"/>
        <v>0</v>
      </c>
      <c r="X18" s="11"/>
      <c r="Y18" s="11"/>
      <c r="Z18" s="11"/>
      <c r="AA18" s="60">
        <v>1</v>
      </c>
      <c r="AB18" s="11"/>
      <c r="AC18" s="11">
        <v>1</v>
      </c>
      <c r="AD18" s="11"/>
      <c r="AE18" s="54">
        <v>247</v>
      </c>
      <c r="AF18" s="60">
        <v>235</v>
      </c>
      <c r="AG18" s="60">
        <v>12</v>
      </c>
      <c r="AH18" s="60">
        <f t="shared" si="11"/>
        <v>0</v>
      </c>
      <c r="AI18" s="60">
        <v>83</v>
      </c>
      <c r="AJ18" s="11">
        <v>71</v>
      </c>
      <c r="AK18" s="11">
        <v>12</v>
      </c>
      <c r="AL18" s="11"/>
      <c r="AM18" s="60">
        <v>47</v>
      </c>
      <c r="AN18" s="11">
        <v>47</v>
      </c>
      <c r="AO18" s="11"/>
      <c r="AP18" s="11"/>
      <c r="AQ18" s="60">
        <f t="shared" si="17"/>
        <v>0</v>
      </c>
      <c r="AR18" s="11"/>
      <c r="AS18" s="11"/>
      <c r="AT18" s="11"/>
      <c r="AU18" s="60">
        <v>117</v>
      </c>
      <c r="AV18" s="11">
        <v>117</v>
      </c>
      <c r="AW18" s="11"/>
      <c r="AX18" s="11"/>
      <c r="AY18" s="60">
        <f t="shared" si="13"/>
        <v>0</v>
      </c>
      <c r="AZ18" s="11"/>
      <c r="BA18" s="11"/>
      <c r="BB18" s="11"/>
      <c r="BC18" s="6"/>
    </row>
    <row r="19" spans="1:55" ht="12.75">
      <c r="A19" s="22">
        <v>14</v>
      </c>
      <c r="B19" s="10" t="s">
        <v>194</v>
      </c>
      <c r="C19" s="54">
        <v>16</v>
      </c>
      <c r="D19" s="60">
        <v>15</v>
      </c>
      <c r="E19" s="60">
        <v>1</v>
      </c>
      <c r="F19" s="60">
        <f t="shared" si="1"/>
        <v>0</v>
      </c>
      <c r="G19" s="60">
        <v>11</v>
      </c>
      <c r="H19" s="11">
        <v>11</v>
      </c>
      <c r="I19" s="11"/>
      <c r="J19" s="11"/>
      <c r="K19" s="60">
        <f t="shared" si="3"/>
        <v>0</v>
      </c>
      <c r="L19" s="11"/>
      <c r="M19" s="11"/>
      <c r="N19" s="11"/>
      <c r="O19" s="60">
        <f t="shared" si="4"/>
        <v>0</v>
      </c>
      <c r="P19" s="11"/>
      <c r="Q19" s="11"/>
      <c r="R19" s="11"/>
      <c r="S19" s="60">
        <f t="shared" si="5"/>
        <v>0</v>
      </c>
      <c r="T19" s="11"/>
      <c r="U19" s="11"/>
      <c r="V19" s="11"/>
      <c r="W19" s="60">
        <v>2</v>
      </c>
      <c r="X19" s="11">
        <v>1</v>
      </c>
      <c r="Y19" s="11">
        <v>1</v>
      </c>
      <c r="Z19" s="11"/>
      <c r="AA19" s="60">
        <v>3</v>
      </c>
      <c r="AB19" s="11">
        <v>3</v>
      </c>
      <c r="AC19" s="11"/>
      <c r="AD19" s="11"/>
      <c r="AE19" s="54">
        <v>50</v>
      </c>
      <c r="AF19" s="60">
        <v>50</v>
      </c>
      <c r="AG19" s="60">
        <f t="shared" si="10"/>
        <v>0</v>
      </c>
      <c r="AH19" s="60">
        <f t="shared" si="11"/>
        <v>0</v>
      </c>
      <c r="AI19" s="60">
        <v>7</v>
      </c>
      <c r="AJ19" s="11">
        <v>7</v>
      </c>
      <c r="AK19" s="11"/>
      <c r="AL19" s="11"/>
      <c r="AM19" s="60">
        <v>9</v>
      </c>
      <c r="AN19" s="11">
        <v>9</v>
      </c>
      <c r="AO19" s="11"/>
      <c r="AP19" s="11"/>
      <c r="AQ19" s="60">
        <v>24</v>
      </c>
      <c r="AR19" s="11">
        <v>24</v>
      </c>
      <c r="AS19" s="11"/>
      <c r="AT19" s="11"/>
      <c r="AU19" s="60">
        <v>10</v>
      </c>
      <c r="AV19" s="11">
        <v>10</v>
      </c>
      <c r="AW19" s="11"/>
      <c r="AX19" s="11"/>
      <c r="AY19" s="60">
        <f t="shared" si="13"/>
        <v>0</v>
      </c>
      <c r="AZ19" s="11"/>
      <c r="BA19" s="11"/>
      <c r="BB19" s="11"/>
      <c r="BC19" s="6"/>
    </row>
    <row r="20" spans="1:55" ht="12.75">
      <c r="A20" s="22">
        <v>15</v>
      </c>
      <c r="B20" s="10" t="s">
        <v>195</v>
      </c>
      <c r="C20" s="54">
        <f t="shared" si="14"/>
        <v>0</v>
      </c>
      <c r="D20" s="60">
        <f t="shared" si="15"/>
        <v>0</v>
      </c>
      <c r="E20" s="60">
        <f t="shared" si="0"/>
        <v>0</v>
      </c>
      <c r="F20" s="60">
        <f t="shared" si="1"/>
        <v>0</v>
      </c>
      <c r="G20" s="60">
        <f t="shared" si="2"/>
        <v>0</v>
      </c>
      <c r="H20" s="11"/>
      <c r="I20" s="11"/>
      <c r="J20" s="11"/>
      <c r="K20" s="60">
        <f t="shared" si="3"/>
        <v>0</v>
      </c>
      <c r="L20" s="11"/>
      <c r="M20" s="11"/>
      <c r="N20" s="11"/>
      <c r="O20" s="60">
        <f t="shared" si="4"/>
        <v>0</v>
      </c>
      <c r="P20" s="11"/>
      <c r="Q20" s="11"/>
      <c r="R20" s="11"/>
      <c r="S20" s="60">
        <f t="shared" si="5"/>
        <v>0</v>
      </c>
      <c r="T20" s="11"/>
      <c r="U20" s="11"/>
      <c r="V20" s="11"/>
      <c r="W20" s="60">
        <f t="shared" si="6"/>
        <v>0</v>
      </c>
      <c r="X20" s="11"/>
      <c r="Y20" s="11"/>
      <c r="Z20" s="11"/>
      <c r="AA20" s="60">
        <f t="shared" si="7"/>
        <v>0</v>
      </c>
      <c r="AB20" s="11"/>
      <c r="AC20" s="11"/>
      <c r="AD20" s="11"/>
      <c r="AE20" s="54">
        <v>12</v>
      </c>
      <c r="AF20" s="60">
        <v>9</v>
      </c>
      <c r="AG20" s="60">
        <v>2</v>
      </c>
      <c r="AH20" s="60">
        <f t="shared" si="11"/>
        <v>0</v>
      </c>
      <c r="AI20" s="60">
        <v>1</v>
      </c>
      <c r="AJ20" s="11">
        <v>1</v>
      </c>
      <c r="AK20" s="11"/>
      <c r="AL20" s="11"/>
      <c r="AM20" s="60">
        <f t="shared" si="16"/>
        <v>0</v>
      </c>
      <c r="AN20" s="11"/>
      <c r="AO20" s="11"/>
      <c r="AP20" s="11"/>
      <c r="AQ20" s="60">
        <v>4</v>
      </c>
      <c r="AR20" s="11">
        <v>4</v>
      </c>
      <c r="AS20" s="11"/>
      <c r="AT20" s="11"/>
      <c r="AU20" s="60">
        <f t="shared" si="18"/>
        <v>0</v>
      </c>
      <c r="AV20" s="11"/>
      <c r="AW20" s="11"/>
      <c r="AX20" s="11"/>
      <c r="AY20" s="60">
        <f t="shared" si="13"/>
        <v>0</v>
      </c>
      <c r="AZ20" s="11"/>
      <c r="BA20" s="11"/>
      <c r="BB20" s="11"/>
      <c r="BC20" s="6"/>
    </row>
    <row r="21" spans="1:55" ht="12.75">
      <c r="A21" s="23">
        <v>16</v>
      </c>
      <c r="B21" s="10" t="s">
        <v>197</v>
      </c>
      <c r="C21" s="54">
        <v>31</v>
      </c>
      <c r="D21" s="60">
        <v>27</v>
      </c>
      <c r="E21" s="60">
        <v>4</v>
      </c>
      <c r="F21" s="60">
        <f t="shared" si="1"/>
        <v>0</v>
      </c>
      <c r="G21" s="60">
        <v>5</v>
      </c>
      <c r="H21" s="11">
        <v>5</v>
      </c>
      <c r="I21" s="11"/>
      <c r="J21" s="11"/>
      <c r="K21" s="60">
        <f t="shared" si="3"/>
        <v>0</v>
      </c>
      <c r="L21" s="11"/>
      <c r="M21" s="11"/>
      <c r="N21" s="11"/>
      <c r="O21" s="60">
        <v>6</v>
      </c>
      <c r="P21" s="11">
        <v>6</v>
      </c>
      <c r="Q21" s="11"/>
      <c r="R21" s="11"/>
      <c r="S21" s="60">
        <f t="shared" si="5"/>
        <v>0</v>
      </c>
      <c r="T21" s="11"/>
      <c r="U21" s="11"/>
      <c r="V21" s="11"/>
      <c r="W21" s="60">
        <f t="shared" si="6"/>
        <v>0</v>
      </c>
      <c r="X21" s="11"/>
      <c r="Y21" s="11"/>
      <c r="Z21" s="11"/>
      <c r="AA21" s="60">
        <v>20</v>
      </c>
      <c r="AB21" s="11">
        <v>16</v>
      </c>
      <c r="AC21" s="11">
        <v>4</v>
      </c>
      <c r="AD21" s="11"/>
      <c r="AE21" s="54">
        <v>345</v>
      </c>
      <c r="AF21" s="60">
        <v>345</v>
      </c>
      <c r="AG21" s="60">
        <f t="shared" si="10"/>
        <v>0</v>
      </c>
      <c r="AH21" s="60">
        <f t="shared" si="11"/>
        <v>0</v>
      </c>
      <c r="AI21" s="60">
        <v>20</v>
      </c>
      <c r="AJ21" s="11">
        <v>20</v>
      </c>
      <c r="AK21" s="11"/>
      <c r="AL21" s="11"/>
      <c r="AM21" s="60">
        <v>323</v>
      </c>
      <c r="AN21" s="11">
        <v>323</v>
      </c>
      <c r="AO21" s="11"/>
      <c r="AP21" s="11"/>
      <c r="AQ21" s="60">
        <f t="shared" si="17"/>
        <v>0</v>
      </c>
      <c r="AR21" s="11"/>
      <c r="AS21" s="11"/>
      <c r="AT21" s="11"/>
      <c r="AU21" s="60">
        <f t="shared" si="18"/>
        <v>0</v>
      </c>
      <c r="AV21" s="11"/>
      <c r="AW21" s="11"/>
      <c r="AX21" s="11"/>
      <c r="AY21" s="60">
        <f t="shared" si="13"/>
        <v>0</v>
      </c>
      <c r="AZ21" s="11"/>
      <c r="BA21" s="11"/>
      <c r="BB21" s="11"/>
      <c r="BC21" s="6"/>
    </row>
    <row r="22" spans="1:55" ht="12.75">
      <c r="A22" s="23">
        <v>17</v>
      </c>
      <c r="B22" s="10" t="s">
        <v>200</v>
      </c>
      <c r="C22" s="54">
        <v>1</v>
      </c>
      <c r="D22" s="60">
        <v>1</v>
      </c>
      <c r="E22" s="60">
        <f t="shared" si="0"/>
        <v>0</v>
      </c>
      <c r="F22" s="60">
        <f t="shared" si="1"/>
        <v>0</v>
      </c>
      <c r="G22" s="60">
        <f t="shared" si="2"/>
        <v>0</v>
      </c>
      <c r="H22" s="11"/>
      <c r="I22" s="11"/>
      <c r="J22" s="11"/>
      <c r="K22" s="60">
        <f t="shared" si="3"/>
        <v>0</v>
      </c>
      <c r="L22" s="11"/>
      <c r="M22" s="11"/>
      <c r="N22" s="11"/>
      <c r="O22" s="60">
        <f t="shared" si="4"/>
        <v>0</v>
      </c>
      <c r="P22" s="11"/>
      <c r="Q22" s="11"/>
      <c r="R22" s="11"/>
      <c r="S22" s="60">
        <f t="shared" si="5"/>
        <v>0</v>
      </c>
      <c r="T22" s="11"/>
      <c r="U22" s="11"/>
      <c r="V22" s="11"/>
      <c r="W22" s="60">
        <v>1</v>
      </c>
      <c r="X22" s="11">
        <v>1</v>
      </c>
      <c r="Y22" s="11"/>
      <c r="Z22" s="11"/>
      <c r="AA22" s="60">
        <f t="shared" si="7"/>
        <v>0</v>
      </c>
      <c r="AB22" s="11"/>
      <c r="AC22" s="11"/>
      <c r="AD22" s="11"/>
      <c r="AE22" s="54">
        <v>13</v>
      </c>
      <c r="AF22" s="60">
        <v>12</v>
      </c>
      <c r="AG22" s="60">
        <f t="shared" si="10"/>
        <v>0</v>
      </c>
      <c r="AH22" s="60">
        <f t="shared" si="11"/>
        <v>0</v>
      </c>
      <c r="AI22" s="60">
        <v>4</v>
      </c>
      <c r="AJ22" s="11">
        <v>4</v>
      </c>
      <c r="AK22" s="11"/>
      <c r="AL22" s="11"/>
      <c r="AM22" s="60">
        <v>4</v>
      </c>
      <c r="AN22" s="11">
        <v>3</v>
      </c>
      <c r="AO22" s="11"/>
      <c r="AP22" s="11"/>
      <c r="AQ22" s="60">
        <v>5</v>
      </c>
      <c r="AR22" s="11">
        <v>5</v>
      </c>
      <c r="AS22" s="11"/>
      <c r="AT22" s="11"/>
      <c r="AU22" s="60">
        <f t="shared" si="18"/>
        <v>0</v>
      </c>
      <c r="AV22" s="11"/>
      <c r="AW22" s="11"/>
      <c r="AX22" s="11"/>
      <c r="AY22" s="60">
        <f t="shared" si="13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14"/>
        <v>0</v>
      </c>
      <c r="D23" s="60">
        <f t="shared" si="15"/>
        <v>0</v>
      </c>
      <c r="E23" s="60">
        <f t="shared" si="0"/>
        <v>0</v>
      </c>
      <c r="F23" s="60">
        <f t="shared" si="1"/>
        <v>0</v>
      </c>
      <c r="G23" s="60">
        <f t="shared" si="2"/>
        <v>0</v>
      </c>
      <c r="H23" s="11"/>
      <c r="I23" s="11"/>
      <c r="J23" s="11"/>
      <c r="K23" s="60">
        <f t="shared" si="3"/>
        <v>0</v>
      </c>
      <c r="L23" s="11"/>
      <c r="M23" s="11"/>
      <c r="N23" s="11"/>
      <c r="O23" s="60">
        <f t="shared" si="4"/>
        <v>0</v>
      </c>
      <c r="P23" s="11"/>
      <c r="Q23" s="11"/>
      <c r="R23" s="11"/>
      <c r="S23" s="60">
        <f t="shared" si="5"/>
        <v>0</v>
      </c>
      <c r="T23" s="11"/>
      <c r="U23" s="11"/>
      <c r="V23" s="11"/>
      <c r="W23" s="60">
        <f t="shared" si="6"/>
        <v>0</v>
      </c>
      <c r="X23" s="11"/>
      <c r="Y23" s="11"/>
      <c r="Z23" s="11"/>
      <c r="AA23" s="60">
        <f t="shared" si="7"/>
        <v>0</v>
      </c>
      <c r="AB23" s="11"/>
      <c r="AC23" s="11"/>
      <c r="AD23" s="11"/>
      <c r="AE23" s="54">
        <f t="shared" si="8"/>
        <v>0</v>
      </c>
      <c r="AF23" s="60">
        <f t="shared" si="9"/>
        <v>0</v>
      </c>
      <c r="AG23" s="60">
        <f t="shared" si="10"/>
        <v>0</v>
      </c>
      <c r="AH23" s="60">
        <f t="shared" si="11"/>
        <v>0</v>
      </c>
      <c r="AI23" s="60">
        <f t="shared" si="12"/>
        <v>0</v>
      </c>
      <c r="AJ23" s="11"/>
      <c r="AK23" s="11"/>
      <c r="AL23" s="11"/>
      <c r="AM23" s="60">
        <f t="shared" si="16"/>
        <v>0</v>
      </c>
      <c r="AN23" s="11"/>
      <c r="AO23" s="11"/>
      <c r="AP23" s="11"/>
      <c r="AQ23" s="60">
        <f t="shared" si="17"/>
        <v>0</v>
      </c>
      <c r="AR23" s="11"/>
      <c r="AS23" s="11"/>
      <c r="AT23" s="11"/>
      <c r="AU23" s="60">
        <f t="shared" si="18"/>
        <v>0</v>
      </c>
      <c r="AV23" s="11"/>
      <c r="AW23" s="11"/>
      <c r="AX23" s="11"/>
      <c r="AY23" s="60">
        <f t="shared" si="13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14"/>
        <v>0</v>
      </c>
      <c r="D24" s="60">
        <f t="shared" si="15"/>
        <v>0</v>
      </c>
      <c r="E24" s="60">
        <f t="shared" si="0"/>
        <v>0</v>
      </c>
      <c r="F24" s="60">
        <f t="shared" si="1"/>
        <v>0</v>
      </c>
      <c r="G24" s="60">
        <f t="shared" si="2"/>
        <v>0</v>
      </c>
      <c r="H24" s="11"/>
      <c r="I24" s="11"/>
      <c r="J24" s="11"/>
      <c r="K24" s="60">
        <f t="shared" si="3"/>
        <v>0</v>
      </c>
      <c r="L24" s="11"/>
      <c r="M24" s="11"/>
      <c r="N24" s="11"/>
      <c r="O24" s="60">
        <f t="shared" si="4"/>
        <v>0</v>
      </c>
      <c r="P24" s="11"/>
      <c r="Q24" s="11"/>
      <c r="R24" s="11"/>
      <c r="S24" s="60">
        <f t="shared" si="5"/>
        <v>0</v>
      </c>
      <c r="T24" s="11"/>
      <c r="U24" s="11"/>
      <c r="V24" s="11"/>
      <c r="W24" s="60">
        <f t="shared" si="6"/>
        <v>0</v>
      </c>
      <c r="X24" s="11"/>
      <c r="Y24" s="11"/>
      <c r="Z24" s="11"/>
      <c r="AA24" s="60">
        <f t="shared" si="7"/>
        <v>0</v>
      </c>
      <c r="AB24" s="11"/>
      <c r="AC24" s="11"/>
      <c r="AD24" s="11"/>
      <c r="AE24" s="54">
        <f t="shared" si="8"/>
        <v>0</v>
      </c>
      <c r="AF24" s="60">
        <f t="shared" si="9"/>
        <v>0</v>
      </c>
      <c r="AG24" s="60">
        <f t="shared" si="10"/>
        <v>0</v>
      </c>
      <c r="AH24" s="60">
        <f t="shared" si="11"/>
        <v>0</v>
      </c>
      <c r="AI24" s="60">
        <f t="shared" si="12"/>
        <v>0</v>
      </c>
      <c r="AJ24" s="11"/>
      <c r="AK24" s="11"/>
      <c r="AL24" s="11"/>
      <c r="AM24" s="60">
        <f t="shared" si="16"/>
        <v>0</v>
      </c>
      <c r="AN24" s="11"/>
      <c r="AO24" s="11"/>
      <c r="AP24" s="11"/>
      <c r="AQ24" s="60">
        <f t="shared" si="17"/>
        <v>0</v>
      </c>
      <c r="AR24" s="11"/>
      <c r="AS24" s="11"/>
      <c r="AT24" s="11"/>
      <c r="AU24" s="60">
        <f t="shared" si="18"/>
        <v>0</v>
      </c>
      <c r="AV24" s="11"/>
      <c r="AW24" s="11"/>
      <c r="AX24" s="11"/>
      <c r="AY24" s="60">
        <f t="shared" si="13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14"/>
        <v>0</v>
      </c>
      <c r="D25" s="60">
        <f t="shared" si="15"/>
        <v>0</v>
      </c>
      <c r="E25" s="60">
        <f t="shared" si="0"/>
        <v>0</v>
      </c>
      <c r="F25" s="60">
        <f t="shared" si="1"/>
        <v>0</v>
      </c>
      <c r="G25" s="60">
        <f t="shared" si="2"/>
        <v>0</v>
      </c>
      <c r="H25" s="11"/>
      <c r="I25" s="11"/>
      <c r="J25" s="11"/>
      <c r="K25" s="60">
        <f t="shared" si="3"/>
        <v>0</v>
      </c>
      <c r="L25" s="11"/>
      <c r="M25" s="11"/>
      <c r="N25" s="11"/>
      <c r="O25" s="60">
        <f t="shared" si="4"/>
        <v>0</v>
      </c>
      <c r="P25" s="11"/>
      <c r="Q25" s="11"/>
      <c r="R25" s="11"/>
      <c r="S25" s="60">
        <f t="shared" si="5"/>
        <v>0</v>
      </c>
      <c r="T25" s="11"/>
      <c r="U25" s="11"/>
      <c r="V25" s="11"/>
      <c r="W25" s="60">
        <f t="shared" si="6"/>
        <v>0</v>
      </c>
      <c r="X25" s="11"/>
      <c r="Y25" s="11"/>
      <c r="Z25" s="11"/>
      <c r="AA25" s="60">
        <f t="shared" si="7"/>
        <v>0</v>
      </c>
      <c r="AB25" s="11"/>
      <c r="AC25" s="11"/>
      <c r="AD25" s="11"/>
      <c r="AE25" s="54">
        <f t="shared" si="8"/>
        <v>0</v>
      </c>
      <c r="AF25" s="60">
        <f t="shared" si="9"/>
        <v>0</v>
      </c>
      <c r="AG25" s="60">
        <f t="shared" si="10"/>
        <v>0</v>
      </c>
      <c r="AH25" s="60">
        <f t="shared" si="11"/>
        <v>0</v>
      </c>
      <c r="AI25" s="60">
        <f t="shared" si="12"/>
        <v>0</v>
      </c>
      <c r="AJ25" s="11"/>
      <c r="AK25" s="11"/>
      <c r="AL25" s="11"/>
      <c r="AM25" s="60">
        <f t="shared" si="16"/>
        <v>0</v>
      </c>
      <c r="AN25" s="11"/>
      <c r="AO25" s="11"/>
      <c r="AP25" s="11"/>
      <c r="AQ25" s="60">
        <f t="shared" si="17"/>
        <v>0</v>
      </c>
      <c r="AR25" s="11"/>
      <c r="AS25" s="11"/>
      <c r="AT25" s="11"/>
      <c r="AU25" s="60">
        <f t="shared" si="18"/>
        <v>0</v>
      </c>
      <c r="AV25" s="11"/>
      <c r="AW25" s="11"/>
      <c r="AX25" s="11"/>
      <c r="AY25" s="60">
        <f t="shared" si="13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14"/>
        <v>0</v>
      </c>
      <c r="D26" s="60">
        <f t="shared" si="15"/>
        <v>0</v>
      </c>
      <c r="E26" s="60">
        <f t="shared" si="0"/>
        <v>0</v>
      </c>
      <c r="F26" s="60">
        <f t="shared" si="1"/>
        <v>0</v>
      </c>
      <c r="G26" s="60">
        <f t="shared" si="2"/>
        <v>0</v>
      </c>
      <c r="H26" s="11"/>
      <c r="I26" s="11"/>
      <c r="J26" s="11"/>
      <c r="K26" s="60">
        <f t="shared" si="3"/>
        <v>0</v>
      </c>
      <c r="L26" s="11"/>
      <c r="M26" s="11"/>
      <c r="N26" s="11"/>
      <c r="O26" s="60">
        <f t="shared" si="4"/>
        <v>0</v>
      </c>
      <c r="P26" s="11"/>
      <c r="Q26" s="11"/>
      <c r="R26" s="11"/>
      <c r="S26" s="60">
        <f t="shared" si="5"/>
        <v>0</v>
      </c>
      <c r="T26" s="11"/>
      <c r="U26" s="11"/>
      <c r="V26" s="11"/>
      <c r="W26" s="60">
        <f t="shared" si="6"/>
        <v>0</v>
      </c>
      <c r="X26" s="11"/>
      <c r="Y26" s="11"/>
      <c r="Z26" s="11"/>
      <c r="AA26" s="60">
        <f t="shared" si="7"/>
        <v>0</v>
      </c>
      <c r="AB26" s="11"/>
      <c r="AC26" s="11"/>
      <c r="AD26" s="11"/>
      <c r="AE26" s="54">
        <f t="shared" si="8"/>
        <v>0</v>
      </c>
      <c r="AF26" s="60">
        <f t="shared" si="9"/>
        <v>0</v>
      </c>
      <c r="AG26" s="60">
        <f t="shared" si="10"/>
        <v>0</v>
      </c>
      <c r="AH26" s="60">
        <f t="shared" si="11"/>
        <v>0</v>
      </c>
      <c r="AI26" s="60">
        <f t="shared" si="12"/>
        <v>0</v>
      </c>
      <c r="AJ26" s="11"/>
      <c r="AK26" s="11"/>
      <c r="AL26" s="11"/>
      <c r="AM26" s="60">
        <f t="shared" si="16"/>
        <v>0</v>
      </c>
      <c r="AN26" s="11"/>
      <c r="AO26" s="11"/>
      <c r="AP26" s="11"/>
      <c r="AQ26" s="60">
        <f t="shared" si="17"/>
        <v>0</v>
      </c>
      <c r="AR26" s="11"/>
      <c r="AS26" s="11"/>
      <c r="AT26" s="11"/>
      <c r="AU26" s="60">
        <f t="shared" si="18"/>
        <v>0</v>
      </c>
      <c r="AV26" s="11"/>
      <c r="AW26" s="11"/>
      <c r="AX26" s="11"/>
      <c r="AY26" s="60">
        <f t="shared" si="13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14"/>
        <v>0</v>
      </c>
      <c r="D27" s="60">
        <f t="shared" si="15"/>
        <v>0</v>
      </c>
      <c r="E27" s="60">
        <f t="shared" si="0"/>
        <v>0</v>
      </c>
      <c r="F27" s="60">
        <f t="shared" si="1"/>
        <v>0</v>
      </c>
      <c r="G27" s="60">
        <f t="shared" si="2"/>
        <v>0</v>
      </c>
      <c r="H27" s="11"/>
      <c r="I27" s="11"/>
      <c r="J27" s="11"/>
      <c r="K27" s="60">
        <f t="shared" si="3"/>
        <v>0</v>
      </c>
      <c r="L27" s="11"/>
      <c r="M27" s="11"/>
      <c r="N27" s="11"/>
      <c r="O27" s="60">
        <f t="shared" si="4"/>
        <v>0</v>
      </c>
      <c r="P27" s="11"/>
      <c r="Q27" s="11"/>
      <c r="R27" s="11"/>
      <c r="S27" s="60">
        <f t="shared" si="5"/>
        <v>0</v>
      </c>
      <c r="T27" s="11"/>
      <c r="U27" s="11"/>
      <c r="V27" s="11"/>
      <c r="W27" s="60">
        <f t="shared" si="6"/>
        <v>0</v>
      </c>
      <c r="X27" s="11"/>
      <c r="Y27" s="11"/>
      <c r="Z27" s="11"/>
      <c r="AA27" s="60">
        <f t="shared" si="7"/>
        <v>0</v>
      </c>
      <c r="AB27" s="11"/>
      <c r="AC27" s="11"/>
      <c r="AD27" s="11"/>
      <c r="AE27" s="54">
        <f t="shared" si="8"/>
        <v>0</v>
      </c>
      <c r="AF27" s="60">
        <f t="shared" si="9"/>
        <v>0</v>
      </c>
      <c r="AG27" s="60">
        <f t="shared" si="10"/>
        <v>0</v>
      </c>
      <c r="AH27" s="60">
        <f t="shared" si="11"/>
        <v>0</v>
      </c>
      <c r="AI27" s="60">
        <f t="shared" si="12"/>
        <v>0</v>
      </c>
      <c r="AJ27" s="11"/>
      <c r="AK27" s="11"/>
      <c r="AL27" s="11"/>
      <c r="AM27" s="60">
        <f t="shared" si="16"/>
        <v>0</v>
      </c>
      <c r="AN27" s="11"/>
      <c r="AO27" s="11"/>
      <c r="AP27" s="11"/>
      <c r="AQ27" s="60">
        <f t="shared" si="17"/>
        <v>0</v>
      </c>
      <c r="AR27" s="11"/>
      <c r="AS27" s="11"/>
      <c r="AT27" s="11"/>
      <c r="AU27" s="60">
        <f t="shared" si="18"/>
        <v>0</v>
      </c>
      <c r="AV27" s="11"/>
      <c r="AW27" s="11"/>
      <c r="AX27" s="11"/>
      <c r="AY27" s="60">
        <f t="shared" si="13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14"/>
        <v>0</v>
      </c>
      <c r="D28" s="60">
        <f t="shared" si="15"/>
        <v>0</v>
      </c>
      <c r="E28" s="60">
        <f t="shared" si="0"/>
        <v>0</v>
      </c>
      <c r="F28" s="60">
        <f t="shared" si="1"/>
        <v>0</v>
      </c>
      <c r="G28" s="60">
        <f t="shared" si="2"/>
        <v>0</v>
      </c>
      <c r="H28" s="11"/>
      <c r="I28" s="11"/>
      <c r="J28" s="11"/>
      <c r="K28" s="60">
        <f t="shared" si="3"/>
        <v>0</v>
      </c>
      <c r="L28" s="11"/>
      <c r="M28" s="11"/>
      <c r="N28" s="11"/>
      <c r="O28" s="60">
        <f t="shared" si="4"/>
        <v>0</v>
      </c>
      <c r="P28" s="11"/>
      <c r="Q28" s="11"/>
      <c r="R28" s="11"/>
      <c r="S28" s="60">
        <f t="shared" si="5"/>
        <v>0</v>
      </c>
      <c r="T28" s="11"/>
      <c r="U28" s="11"/>
      <c r="V28" s="11"/>
      <c r="W28" s="60">
        <f t="shared" si="6"/>
        <v>0</v>
      </c>
      <c r="X28" s="11"/>
      <c r="Y28" s="11"/>
      <c r="Z28" s="11"/>
      <c r="AA28" s="60">
        <f t="shared" si="7"/>
        <v>0</v>
      </c>
      <c r="AB28" s="11"/>
      <c r="AC28" s="11"/>
      <c r="AD28" s="11"/>
      <c r="AE28" s="54">
        <f t="shared" si="8"/>
        <v>0</v>
      </c>
      <c r="AF28" s="60">
        <f t="shared" si="9"/>
        <v>0</v>
      </c>
      <c r="AG28" s="60">
        <f t="shared" si="10"/>
        <v>0</v>
      </c>
      <c r="AH28" s="60">
        <f t="shared" si="11"/>
        <v>0</v>
      </c>
      <c r="AI28" s="60">
        <f t="shared" si="12"/>
        <v>0</v>
      </c>
      <c r="AJ28" s="11"/>
      <c r="AK28" s="11"/>
      <c r="AL28" s="11"/>
      <c r="AM28" s="60">
        <f t="shared" si="16"/>
        <v>0</v>
      </c>
      <c r="AN28" s="11"/>
      <c r="AO28" s="11"/>
      <c r="AP28" s="11"/>
      <c r="AQ28" s="60">
        <f t="shared" si="17"/>
        <v>0</v>
      </c>
      <c r="AR28" s="11"/>
      <c r="AS28" s="11"/>
      <c r="AT28" s="11"/>
      <c r="AU28" s="60">
        <f t="shared" si="18"/>
        <v>0</v>
      </c>
      <c r="AV28" s="11"/>
      <c r="AW28" s="11"/>
      <c r="AX28" s="11"/>
      <c r="AY28" s="60">
        <f t="shared" si="13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14"/>
        <v>0</v>
      </c>
      <c r="D29" s="60">
        <f t="shared" si="15"/>
        <v>0</v>
      </c>
      <c r="E29" s="60">
        <f t="shared" si="0"/>
        <v>0</v>
      </c>
      <c r="F29" s="60">
        <f t="shared" si="1"/>
        <v>0</v>
      </c>
      <c r="G29" s="60">
        <f t="shared" si="2"/>
        <v>0</v>
      </c>
      <c r="H29" s="11"/>
      <c r="I29" s="11"/>
      <c r="J29" s="11"/>
      <c r="K29" s="60">
        <f t="shared" si="3"/>
        <v>0</v>
      </c>
      <c r="L29" s="11"/>
      <c r="M29" s="11"/>
      <c r="N29" s="11"/>
      <c r="O29" s="60">
        <f t="shared" si="4"/>
        <v>0</v>
      </c>
      <c r="P29" s="11"/>
      <c r="Q29" s="11"/>
      <c r="R29" s="11"/>
      <c r="S29" s="60">
        <f t="shared" si="5"/>
        <v>0</v>
      </c>
      <c r="T29" s="11"/>
      <c r="U29" s="11"/>
      <c r="V29" s="11"/>
      <c r="W29" s="60">
        <f t="shared" si="6"/>
        <v>0</v>
      </c>
      <c r="X29" s="11"/>
      <c r="Y29" s="11"/>
      <c r="Z29" s="11"/>
      <c r="AA29" s="60">
        <f t="shared" si="7"/>
        <v>0</v>
      </c>
      <c r="AB29" s="11"/>
      <c r="AC29" s="11"/>
      <c r="AD29" s="11"/>
      <c r="AE29" s="54">
        <f t="shared" si="8"/>
        <v>0</v>
      </c>
      <c r="AF29" s="60">
        <f t="shared" si="9"/>
        <v>0</v>
      </c>
      <c r="AG29" s="60">
        <f t="shared" si="10"/>
        <v>0</v>
      </c>
      <c r="AH29" s="60">
        <f t="shared" si="11"/>
        <v>0</v>
      </c>
      <c r="AI29" s="60">
        <f t="shared" si="12"/>
        <v>0</v>
      </c>
      <c r="AJ29" s="11"/>
      <c r="AK29" s="11"/>
      <c r="AL29" s="11"/>
      <c r="AM29" s="60">
        <f t="shared" si="16"/>
        <v>0</v>
      </c>
      <c r="AN29" s="11"/>
      <c r="AO29" s="11"/>
      <c r="AP29" s="11"/>
      <c r="AQ29" s="60">
        <f t="shared" si="17"/>
        <v>0</v>
      </c>
      <c r="AR29" s="11"/>
      <c r="AS29" s="11"/>
      <c r="AT29" s="11"/>
      <c r="AU29" s="60">
        <f t="shared" si="18"/>
        <v>0</v>
      </c>
      <c r="AV29" s="11"/>
      <c r="AW29" s="11"/>
      <c r="AX29" s="11"/>
      <c r="AY29" s="60">
        <f t="shared" si="13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14"/>
        <v>0</v>
      </c>
      <c r="D30" s="60">
        <f t="shared" si="15"/>
        <v>0</v>
      </c>
      <c r="E30" s="60">
        <f t="shared" si="0"/>
        <v>0</v>
      </c>
      <c r="F30" s="60">
        <f t="shared" si="1"/>
        <v>0</v>
      </c>
      <c r="G30" s="60">
        <f t="shared" si="2"/>
        <v>0</v>
      </c>
      <c r="H30" s="11"/>
      <c r="I30" s="11"/>
      <c r="J30" s="11"/>
      <c r="K30" s="60">
        <f t="shared" si="3"/>
        <v>0</v>
      </c>
      <c r="L30" s="11"/>
      <c r="M30" s="11"/>
      <c r="N30" s="11"/>
      <c r="O30" s="60">
        <f t="shared" si="4"/>
        <v>0</v>
      </c>
      <c r="P30" s="11"/>
      <c r="Q30" s="11"/>
      <c r="R30" s="11"/>
      <c r="S30" s="60">
        <f t="shared" si="5"/>
        <v>0</v>
      </c>
      <c r="T30" s="11"/>
      <c r="U30" s="11"/>
      <c r="V30" s="11"/>
      <c r="W30" s="60">
        <f t="shared" si="6"/>
        <v>0</v>
      </c>
      <c r="X30" s="11"/>
      <c r="Y30" s="11"/>
      <c r="Z30" s="11"/>
      <c r="AA30" s="60">
        <f t="shared" si="7"/>
        <v>0</v>
      </c>
      <c r="AB30" s="11"/>
      <c r="AC30" s="11"/>
      <c r="AD30" s="11"/>
      <c r="AE30" s="54">
        <f t="shared" si="8"/>
        <v>0</v>
      </c>
      <c r="AF30" s="60">
        <f t="shared" si="9"/>
        <v>0</v>
      </c>
      <c r="AG30" s="60">
        <f t="shared" si="10"/>
        <v>0</v>
      </c>
      <c r="AH30" s="60">
        <f t="shared" si="11"/>
        <v>0</v>
      </c>
      <c r="AI30" s="60">
        <f t="shared" si="12"/>
        <v>0</v>
      </c>
      <c r="AJ30" s="11"/>
      <c r="AK30" s="11"/>
      <c r="AL30" s="11"/>
      <c r="AM30" s="60">
        <f t="shared" si="16"/>
        <v>0</v>
      </c>
      <c r="AN30" s="11"/>
      <c r="AO30" s="11"/>
      <c r="AP30" s="11"/>
      <c r="AQ30" s="60">
        <f t="shared" si="17"/>
        <v>0</v>
      </c>
      <c r="AR30" s="11"/>
      <c r="AS30" s="11"/>
      <c r="AT30" s="11"/>
      <c r="AU30" s="60">
        <f t="shared" si="18"/>
        <v>0</v>
      </c>
      <c r="AV30" s="11"/>
      <c r="AW30" s="11"/>
      <c r="AX30" s="11"/>
      <c r="AY30" s="60">
        <f t="shared" si="13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14"/>
        <v>0</v>
      </c>
      <c r="D31" s="60">
        <f t="shared" si="15"/>
        <v>0</v>
      </c>
      <c r="E31" s="60">
        <f t="shared" si="0"/>
        <v>0</v>
      </c>
      <c r="F31" s="60">
        <f t="shared" si="1"/>
        <v>0</v>
      </c>
      <c r="G31" s="60">
        <f t="shared" si="2"/>
        <v>0</v>
      </c>
      <c r="H31" s="11"/>
      <c r="I31" s="11"/>
      <c r="J31" s="11"/>
      <c r="K31" s="60">
        <f t="shared" si="3"/>
        <v>0</v>
      </c>
      <c r="L31" s="11"/>
      <c r="M31" s="11"/>
      <c r="N31" s="11"/>
      <c r="O31" s="60">
        <f t="shared" si="4"/>
        <v>0</v>
      </c>
      <c r="P31" s="11"/>
      <c r="Q31" s="11"/>
      <c r="R31" s="11"/>
      <c r="S31" s="60">
        <f t="shared" si="5"/>
        <v>0</v>
      </c>
      <c r="T31" s="11"/>
      <c r="U31" s="11"/>
      <c r="V31" s="11"/>
      <c r="W31" s="60">
        <f t="shared" si="6"/>
        <v>0</v>
      </c>
      <c r="X31" s="11"/>
      <c r="Y31" s="11"/>
      <c r="Z31" s="11"/>
      <c r="AA31" s="60">
        <f t="shared" si="7"/>
        <v>0</v>
      </c>
      <c r="AB31" s="11"/>
      <c r="AC31" s="11"/>
      <c r="AD31" s="11"/>
      <c r="AE31" s="54">
        <f t="shared" si="8"/>
        <v>0</v>
      </c>
      <c r="AF31" s="60">
        <f t="shared" si="9"/>
        <v>0</v>
      </c>
      <c r="AG31" s="60">
        <f t="shared" si="10"/>
        <v>0</v>
      </c>
      <c r="AH31" s="60">
        <f t="shared" si="11"/>
        <v>0</v>
      </c>
      <c r="AI31" s="60">
        <f t="shared" si="12"/>
        <v>0</v>
      </c>
      <c r="AJ31" s="11"/>
      <c r="AK31" s="11"/>
      <c r="AL31" s="11"/>
      <c r="AM31" s="60">
        <f t="shared" si="16"/>
        <v>0</v>
      </c>
      <c r="AN31" s="11"/>
      <c r="AO31" s="11"/>
      <c r="AP31" s="11"/>
      <c r="AQ31" s="60">
        <f t="shared" si="17"/>
        <v>0</v>
      </c>
      <c r="AR31" s="11"/>
      <c r="AS31" s="11"/>
      <c r="AT31" s="11"/>
      <c r="AU31" s="60">
        <f t="shared" si="18"/>
        <v>0</v>
      </c>
      <c r="AV31" s="11"/>
      <c r="AW31" s="11"/>
      <c r="AX31" s="11"/>
      <c r="AY31" s="60">
        <f t="shared" si="13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14"/>
        <v>0</v>
      </c>
      <c r="D32" s="60">
        <f t="shared" si="15"/>
        <v>0</v>
      </c>
      <c r="E32" s="60">
        <f t="shared" si="0"/>
        <v>0</v>
      </c>
      <c r="F32" s="60">
        <f t="shared" si="1"/>
        <v>0</v>
      </c>
      <c r="G32" s="60">
        <f t="shared" si="2"/>
        <v>0</v>
      </c>
      <c r="H32" s="11"/>
      <c r="I32" s="11"/>
      <c r="J32" s="11"/>
      <c r="K32" s="60">
        <f t="shared" si="3"/>
        <v>0</v>
      </c>
      <c r="L32" s="11"/>
      <c r="M32" s="11"/>
      <c r="N32" s="11"/>
      <c r="O32" s="60">
        <f t="shared" si="4"/>
        <v>0</v>
      </c>
      <c r="P32" s="11"/>
      <c r="Q32" s="11"/>
      <c r="R32" s="11"/>
      <c r="S32" s="60">
        <f t="shared" si="5"/>
        <v>0</v>
      </c>
      <c r="T32" s="11"/>
      <c r="U32" s="11"/>
      <c r="V32" s="11"/>
      <c r="W32" s="60">
        <f t="shared" si="6"/>
        <v>0</v>
      </c>
      <c r="X32" s="11"/>
      <c r="Y32" s="11"/>
      <c r="Z32" s="11"/>
      <c r="AA32" s="60">
        <f t="shared" si="7"/>
        <v>0</v>
      </c>
      <c r="AB32" s="11"/>
      <c r="AC32" s="11"/>
      <c r="AD32" s="11"/>
      <c r="AE32" s="54">
        <f t="shared" si="8"/>
        <v>0</v>
      </c>
      <c r="AF32" s="60">
        <f t="shared" si="9"/>
        <v>0</v>
      </c>
      <c r="AG32" s="60">
        <f t="shared" si="10"/>
        <v>0</v>
      </c>
      <c r="AH32" s="60">
        <f t="shared" si="11"/>
        <v>0</v>
      </c>
      <c r="AI32" s="60">
        <f t="shared" si="12"/>
        <v>0</v>
      </c>
      <c r="AJ32" s="11"/>
      <c r="AK32" s="11"/>
      <c r="AL32" s="11"/>
      <c r="AM32" s="60">
        <f t="shared" si="16"/>
        <v>0</v>
      </c>
      <c r="AN32" s="11"/>
      <c r="AO32" s="11"/>
      <c r="AP32" s="11"/>
      <c r="AQ32" s="60">
        <f t="shared" si="17"/>
        <v>0</v>
      </c>
      <c r="AR32" s="11"/>
      <c r="AS32" s="11"/>
      <c r="AT32" s="11"/>
      <c r="AU32" s="60">
        <f t="shared" si="18"/>
        <v>0</v>
      </c>
      <c r="AV32" s="11"/>
      <c r="AW32" s="11"/>
      <c r="AX32" s="11"/>
      <c r="AY32" s="60">
        <f t="shared" si="13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14"/>
        <v>0</v>
      </c>
      <c r="D33" s="60">
        <f t="shared" si="15"/>
        <v>0</v>
      </c>
      <c r="E33" s="60">
        <f t="shared" si="0"/>
        <v>0</v>
      </c>
      <c r="F33" s="60">
        <f t="shared" si="1"/>
        <v>0</v>
      </c>
      <c r="G33" s="60">
        <f t="shared" si="2"/>
        <v>0</v>
      </c>
      <c r="H33" s="11"/>
      <c r="I33" s="11"/>
      <c r="J33" s="11"/>
      <c r="K33" s="60">
        <f t="shared" si="3"/>
        <v>0</v>
      </c>
      <c r="L33" s="11"/>
      <c r="M33" s="11"/>
      <c r="N33" s="11"/>
      <c r="O33" s="60">
        <f t="shared" si="4"/>
        <v>0</v>
      </c>
      <c r="P33" s="11"/>
      <c r="Q33" s="11"/>
      <c r="R33" s="11"/>
      <c r="S33" s="60">
        <f t="shared" si="5"/>
        <v>0</v>
      </c>
      <c r="T33" s="11"/>
      <c r="U33" s="11"/>
      <c r="V33" s="11"/>
      <c r="W33" s="60">
        <f t="shared" si="6"/>
        <v>0</v>
      </c>
      <c r="X33" s="11"/>
      <c r="Y33" s="11"/>
      <c r="Z33" s="11"/>
      <c r="AA33" s="60">
        <f t="shared" si="7"/>
        <v>0</v>
      </c>
      <c r="AB33" s="11"/>
      <c r="AC33" s="11"/>
      <c r="AD33" s="11"/>
      <c r="AE33" s="54">
        <f t="shared" si="8"/>
        <v>0</v>
      </c>
      <c r="AF33" s="60">
        <f t="shared" si="9"/>
        <v>0</v>
      </c>
      <c r="AG33" s="60">
        <f t="shared" si="10"/>
        <v>0</v>
      </c>
      <c r="AH33" s="60">
        <f t="shared" si="11"/>
        <v>0</v>
      </c>
      <c r="AI33" s="60">
        <f t="shared" si="12"/>
        <v>0</v>
      </c>
      <c r="AJ33" s="11"/>
      <c r="AK33" s="11"/>
      <c r="AL33" s="11"/>
      <c r="AM33" s="60">
        <f t="shared" si="16"/>
        <v>0</v>
      </c>
      <c r="AN33" s="11"/>
      <c r="AO33" s="11"/>
      <c r="AP33" s="11"/>
      <c r="AQ33" s="60">
        <f t="shared" si="17"/>
        <v>0</v>
      </c>
      <c r="AR33" s="11"/>
      <c r="AS33" s="11"/>
      <c r="AT33" s="11"/>
      <c r="AU33" s="60">
        <f t="shared" si="18"/>
        <v>0</v>
      </c>
      <c r="AV33" s="11"/>
      <c r="AW33" s="11"/>
      <c r="AX33" s="11"/>
      <c r="AY33" s="60">
        <f t="shared" si="13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14"/>
        <v>0</v>
      </c>
      <c r="D34" s="60">
        <f t="shared" si="15"/>
        <v>0</v>
      </c>
      <c r="E34" s="60">
        <f t="shared" si="0"/>
        <v>0</v>
      </c>
      <c r="F34" s="60">
        <f t="shared" si="1"/>
        <v>0</v>
      </c>
      <c r="G34" s="60">
        <f t="shared" si="2"/>
        <v>0</v>
      </c>
      <c r="H34" s="11"/>
      <c r="I34" s="11"/>
      <c r="J34" s="11"/>
      <c r="K34" s="60">
        <f t="shared" si="3"/>
        <v>0</v>
      </c>
      <c r="L34" s="11"/>
      <c r="M34" s="11"/>
      <c r="N34" s="11"/>
      <c r="O34" s="60">
        <f t="shared" si="4"/>
        <v>0</v>
      </c>
      <c r="P34" s="11"/>
      <c r="Q34" s="11"/>
      <c r="R34" s="11"/>
      <c r="S34" s="60">
        <f t="shared" si="5"/>
        <v>0</v>
      </c>
      <c r="T34" s="11"/>
      <c r="U34" s="11"/>
      <c r="V34" s="11"/>
      <c r="W34" s="60">
        <f t="shared" si="6"/>
        <v>0</v>
      </c>
      <c r="X34" s="11"/>
      <c r="Y34" s="11"/>
      <c r="Z34" s="11"/>
      <c r="AA34" s="60">
        <f t="shared" si="7"/>
        <v>0</v>
      </c>
      <c r="AB34" s="11"/>
      <c r="AC34" s="11"/>
      <c r="AD34" s="11"/>
      <c r="AE34" s="54">
        <f t="shared" si="8"/>
        <v>0</v>
      </c>
      <c r="AF34" s="60">
        <f t="shared" si="9"/>
        <v>0</v>
      </c>
      <c r="AG34" s="60">
        <f t="shared" si="10"/>
        <v>0</v>
      </c>
      <c r="AH34" s="60">
        <f t="shared" si="11"/>
        <v>0</v>
      </c>
      <c r="AI34" s="60">
        <f t="shared" si="12"/>
        <v>0</v>
      </c>
      <c r="AJ34" s="11"/>
      <c r="AK34" s="11"/>
      <c r="AL34" s="11"/>
      <c r="AM34" s="60">
        <f t="shared" si="16"/>
        <v>0</v>
      </c>
      <c r="AN34" s="11"/>
      <c r="AO34" s="11"/>
      <c r="AP34" s="11"/>
      <c r="AQ34" s="60">
        <f t="shared" si="17"/>
        <v>0</v>
      </c>
      <c r="AR34" s="11"/>
      <c r="AS34" s="11"/>
      <c r="AT34" s="11"/>
      <c r="AU34" s="60">
        <f t="shared" si="18"/>
        <v>0</v>
      </c>
      <c r="AV34" s="11"/>
      <c r="AW34" s="11"/>
      <c r="AX34" s="11"/>
      <c r="AY34" s="60">
        <f t="shared" si="13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14"/>
        <v>0</v>
      </c>
      <c r="D35" s="60">
        <f t="shared" si="15"/>
        <v>0</v>
      </c>
      <c r="E35" s="60">
        <f t="shared" si="0"/>
        <v>0</v>
      </c>
      <c r="F35" s="60">
        <f t="shared" si="1"/>
        <v>0</v>
      </c>
      <c r="G35" s="60">
        <f t="shared" si="2"/>
        <v>0</v>
      </c>
      <c r="H35" s="11"/>
      <c r="I35" s="11"/>
      <c r="J35" s="11"/>
      <c r="K35" s="60">
        <f t="shared" si="3"/>
        <v>0</v>
      </c>
      <c r="L35" s="11"/>
      <c r="M35" s="11"/>
      <c r="N35" s="11"/>
      <c r="O35" s="60">
        <f t="shared" si="4"/>
        <v>0</v>
      </c>
      <c r="P35" s="11"/>
      <c r="Q35" s="11"/>
      <c r="R35" s="11"/>
      <c r="S35" s="60">
        <f t="shared" si="5"/>
        <v>0</v>
      </c>
      <c r="T35" s="11"/>
      <c r="U35" s="11"/>
      <c r="V35" s="11"/>
      <c r="W35" s="60">
        <f t="shared" si="6"/>
        <v>0</v>
      </c>
      <c r="X35" s="11"/>
      <c r="Y35" s="11"/>
      <c r="Z35" s="11"/>
      <c r="AA35" s="60">
        <f t="shared" si="7"/>
        <v>0</v>
      </c>
      <c r="AB35" s="11"/>
      <c r="AC35" s="11"/>
      <c r="AD35" s="11"/>
      <c r="AE35" s="54">
        <f t="shared" si="8"/>
        <v>0</v>
      </c>
      <c r="AF35" s="60">
        <f t="shared" si="9"/>
        <v>0</v>
      </c>
      <c r="AG35" s="60">
        <f t="shared" si="10"/>
        <v>0</v>
      </c>
      <c r="AH35" s="60">
        <f t="shared" si="11"/>
        <v>0</v>
      </c>
      <c r="AI35" s="60">
        <f t="shared" si="12"/>
        <v>0</v>
      </c>
      <c r="AJ35" s="11"/>
      <c r="AK35" s="11"/>
      <c r="AL35" s="11"/>
      <c r="AM35" s="60">
        <f t="shared" si="16"/>
        <v>0</v>
      </c>
      <c r="AN35" s="11"/>
      <c r="AO35" s="11"/>
      <c r="AP35" s="11"/>
      <c r="AQ35" s="60">
        <f t="shared" si="17"/>
        <v>0</v>
      </c>
      <c r="AR35" s="11"/>
      <c r="AS35" s="11"/>
      <c r="AT35" s="11"/>
      <c r="AU35" s="60">
        <f t="shared" si="18"/>
        <v>0</v>
      </c>
      <c r="AV35" s="11"/>
      <c r="AW35" s="11"/>
      <c r="AX35" s="11"/>
      <c r="AY35" s="60">
        <f t="shared" si="13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14"/>
        <v>0</v>
      </c>
      <c r="D36" s="60">
        <f t="shared" si="15"/>
        <v>0</v>
      </c>
      <c r="E36" s="60">
        <f t="shared" si="0"/>
        <v>0</v>
      </c>
      <c r="F36" s="60">
        <f t="shared" si="1"/>
        <v>0</v>
      </c>
      <c r="G36" s="60">
        <f t="shared" si="2"/>
        <v>0</v>
      </c>
      <c r="H36" s="11"/>
      <c r="I36" s="11"/>
      <c r="J36" s="11"/>
      <c r="K36" s="60">
        <f t="shared" si="3"/>
        <v>0</v>
      </c>
      <c r="L36" s="11"/>
      <c r="M36" s="11"/>
      <c r="N36" s="11"/>
      <c r="O36" s="60">
        <f t="shared" si="4"/>
        <v>0</v>
      </c>
      <c r="P36" s="11"/>
      <c r="Q36" s="11"/>
      <c r="R36" s="11"/>
      <c r="S36" s="60">
        <f t="shared" si="5"/>
        <v>0</v>
      </c>
      <c r="T36" s="11"/>
      <c r="U36" s="11"/>
      <c r="V36" s="11"/>
      <c r="W36" s="60">
        <f t="shared" si="6"/>
        <v>0</v>
      </c>
      <c r="X36" s="11"/>
      <c r="Y36" s="11"/>
      <c r="Z36" s="11"/>
      <c r="AA36" s="60">
        <f t="shared" si="7"/>
        <v>0</v>
      </c>
      <c r="AB36" s="11"/>
      <c r="AC36" s="11"/>
      <c r="AD36" s="11"/>
      <c r="AE36" s="54">
        <f t="shared" si="8"/>
        <v>0</v>
      </c>
      <c r="AF36" s="60">
        <f t="shared" si="9"/>
        <v>0</v>
      </c>
      <c r="AG36" s="60">
        <f t="shared" si="10"/>
        <v>0</v>
      </c>
      <c r="AH36" s="60">
        <f t="shared" si="11"/>
        <v>0</v>
      </c>
      <c r="AI36" s="60">
        <f t="shared" si="12"/>
        <v>0</v>
      </c>
      <c r="AJ36" s="11"/>
      <c r="AK36" s="11"/>
      <c r="AL36" s="11"/>
      <c r="AM36" s="60">
        <f t="shared" si="16"/>
        <v>0</v>
      </c>
      <c r="AN36" s="11"/>
      <c r="AO36" s="11"/>
      <c r="AP36" s="11"/>
      <c r="AQ36" s="60">
        <f t="shared" si="17"/>
        <v>0</v>
      </c>
      <c r="AR36" s="11"/>
      <c r="AS36" s="11"/>
      <c r="AT36" s="11"/>
      <c r="AU36" s="60">
        <f t="shared" si="18"/>
        <v>0</v>
      </c>
      <c r="AV36" s="11"/>
      <c r="AW36" s="11"/>
      <c r="AX36" s="11"/>
      <c r="AY36" s="60">
        <f t="shared" si="13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14"/>
        <v>0</v>
      </c>
      <c r="D37" s="60">
        <f t="shared" si="15"/>
        <v>0</v>
      </c>
      <c r="E37" s="60">
        <f t="shared" si="0"/>
        <v>0</v>
      </c>
      <c r="F37" s="60">
        <f t="shared" si="1"/>
        <v>0</v>
      </c>
      <c r="G37" s="60">
        <f t="shared" si="2"/>
        <v>0</v>
      </c>
      <c r="H37" s="11"/>
      <c r="I37" s="11"/>
      <c r="J37" s="11"/>
      <c r="K37" s="60">
        <f t="shared" si="3"/>
        <v>0</v>
      </c>
      <c r="L37" s="11"/>
      <c r="M37" s="11"/>
      <c r="N37" s="11"/>
      <c r="O37" s="60">
        <f t="shared" si="4"/>
        <v>0</v>
      </c>
      <c r="P37" s="11"/>
      <c r="Q37" s="11"/>
      <c r="R37" s="11"/>
      <c r="S37" s="60">
        <f t="shared" si="5"/>
        <v>0</v>
      </c>
      <c r="T37" s="11"/>
      <c r="U37" s="11"/>
      <c r="V37" s="11"/>
      <c r="W37" s="60">
        <f t="shared" si="6"/>
        <v>0</v>
      </c>
      <c r="X37" s="11"/>
      <c r="Y37" s="11"/>
      <c r="Z37" s="11"/>
      <c r="AA37" s="60">
        <f t="shared" si="7"/>
        <v>0</v>
      </c>
      <c r="AB37" s="11"/>
      <c r="AC37" s="11"/>
      <c r="AD37" s="11"/>
      <c r="AE37" s="54">
        <f t="shared" si="8"/>
        <v>0</v>
      </c>
      <c r="AF37" s="60">
        <f t="shared" si="9"/>
        <v>0</v>
      </c>
      <c r="AG37" s="60">
        <f t="shared" si="10"/>
        <v>0</v>
      </c>
      <c r="AH37" s="60">
        <f t="shared" si="11"/>
        <v>0</v>
      </c>
      <c r="AI37" s="60">
        <f t="shared" si="12"/>
        <v>0</v>
      </c>
      <c r="AJ37" s="11"/>
      <c r="AK37" s="11"/>
      <c r="AL37" s="11"/>
      <c r="AM37" s="60">
        <f t="shared" si="16"/>
        <v>0</v>
      </c>
      <c r="AN37" s="11"/>
      <c r="AO37" s="11"/>
      <c r="AP37" s="11"/>
      <c r="AQ37" s="60">
        <f t="shared" si="17"/>
        <v>0</v>
      </c>
      <c r="AR37" s="11"/>
      <c r="AS37" s="11"/>
      <c r="AT37" s="11"/>
      <c r="AU37" s="60">
        <f t="shared" si="18"/>
        <v>0</v>
      </c>
      <c r="AV37" s="11"/>
      <c r="AW37" s="11"/>
      <c r="AX37" s="11"/>
      <c r="AY37" s="60">
        <f t="shared" si="13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14"/>
        <v>0</v>
      </c>
      <c r="D38" s="60">
        <f t="shared" si="15"/>
        <v>0</v>
      </c>
      <c r="E38" s="60">
        <f t="shared" si="0"/>
        <v>0</v>
      </c>
      <c r="F38" s="60">
        <f t="shared" si="1"/>
        <v>0</v>
      </c>
      <c r="G38" s="60">
        <f t="shared" si="2"/>
        <v>0</v>
      </c>
      <c r="H38" s="11"/>
      <c r="I38" s="11"/>
      <c r="J38" s="11"/>
      <c r="K38" s="60">
        <f t="shared" si="3"/>
        <v>0</v>
      </c>
      <c r="L38" s="11"/>
      <c r="M38" s="11"/>
      <c r="N38" s="11"/>
      <c r="O38" s="60">
        <f t="shared" si="4"/>
        <v>0</v>
      </c>
      <c r="P38" s="11"/>
      <c r="Q38" s="11"/>
      <c r="R38" s="11"/>
      <c r="S38" s="60">
        <f t="shared" si="5"/>
        <v>0</v>
      </c>
      <c r="T38" s="11"/>
      <c r="U38" s="11"/>
      <c r="V38" s="11"/>
      <c r="W38" s="60">
        <f t="shared" si="6"/>
        <v>0</v>
      </c>
      <c r="X38" s="11"/>
      <c r="Y38" s="11"/>
      <c r="Z38" s="11"/>
      <c r="AA38" s="60">
        <f t="shared" si="7"/>
        <v>0</v>
      </c>
      <c r="AB38" s="11"/>
      <c r="AC38" s="11"/>
      <c r="AD38" s="11"/>
      <c r="AE38" s="54">
        <f t="shared" si="8"/>
        <v>0</v>
      </c>
      <c r="AF38" s="60">
        <f t="shared" si="9"/>
        <v>0</v>
      </c>
      <c r="AG38" s="60">
        <f t="shared" si="10"/>
        <v>0</v>
      </c>
      <c r="AH38" s="60">
        <f t="shared" si="11"/>
        <v>0</v>
      </c>
      <c r="AI38" s="60">
        <f t="shared" si="12"/>
        <v>0</v>
      </c>
      <c r="AJ38" s="11"/>
      <c r="AK38" s="11"/>
      <c r="AL38" s="11"/>
      <c r="AM38" s="60">
        <f t="shared" si="16"/>
        <v>0</v>
      </c>
      <c r="AN38" s="11"/>
      <c r="AO38" s="11"/>
      <c r="AP38" s="11"/>
      <c r="AQ38" s="60">
        <f t="shared" si="17"/>
        <v>0</v>
      </c>
      <c r="AR38" s="11"/>
      <c r="AS38" s="11"/>
      <c r="AT38" s="11"/>
      <c r="AU38" s="60">
        <f t="shared" si="18"/>
        <v>0</v>
      </c>
      <c r="AV38" s="11"/>
      <c r="AW38" s="11"/>
      <c r="AX38" s="11"/>
      <c r="AY38" s="60">
        <f t="shared" si="13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14"/>
        <v>0</v>
      </c>
      <c r="D39" s="60">
        <f t="shared" si="15"/>
        <v>0</v>
      </c>
      <c r="E39" s="60">
        <f t="shared" si="0"/>
        <v>0</v>
      </c>
      <c r="F39" s="60">
        <f t="shared" si="1"/>
        <v>0</v>
      </c>
      <c r="G39" s="60">
        <f t="shared" si="2"/>
        <v>0</v>
      </c>
      <c r="H39" s="11"/>
      <c r="I39" s="11"/>
      <c r="J39" s="11"/>
      <c r="K39" s="60">
        <f t="shared" si="3"/>
        <v>0</v>
      </c>
      <c r="L39" s="11"/>
      <c r="M39" s="11"/>
      <c r="N39" s="11"/>
      <c r="O39" s="60">
        <f t="shared" si="4"/>
        <v>0</v>
      </c>
      <c r="P39" s="11"/>
      <c r="Q39" s="11"/>
      <c r="R39" s="11"/>
      <c r="S39" s="60">
        <f t="shared" si="5"/>
        <v>0</v>
      </c>
      <c r="T39" s="11"/>
      <c r="U39" s="11"/>
      <c r="V39" s="11"/>
      <c r="W39" s="60">
        <f t="shared" si="6"/>
        <v>0</v>
      </c>
      <c r="X39" s="11"/>
      <c r="Y39" s="11"/>
      <c r="Z39" s="11"/>
      <c r="AA39" s="60">
        <f t="shared" si="7"/>
        <v>0</v>
      </c>
      <c r="AB39" s="11"/>
      <c r="AC39" s="11"/>
      <c r="AD39" s="11"/>
      <c r="AE39" s="54">
        <f t="shared" si="8"/>
        <v>0</v>
      </c>
      <c r="AF39" s="60">
        <f t="shared" si="9"/>
        <v>0</v>
      </c>
      <c r="AG39" s="60">
        <f t="shared" si="10"/>
        <v>0</v>
      </c>
      <c r="AH39" s="60">
        <f t="shared" si="11"/>
        <v>0</v>
      </c>
      <c r="AI39" s="60">
        <f t="shared" si="12"/>
        <v>0</v>
      </c>
      <c r="AJ39" s="11"/>
      <c r="AK39" s="11"/>
      <c r="AL39" s="11"/>
      <c r="AM39" s="60">
        <f t="shared" si="16"/>
        <v>0</v>
      </c>
      <c r="AN39" s="11"/>
      <c r="AO39" s="11"/>
      <c r="AP39" s="11"/>
      <c r="AQ39" s="60">
        <f t="shared" si="17"/>
        <v>0</v>
      </c>
      <c r="AR39" s="11"/>
      <c r="AS39" s="11"/>
      <c r="AT39" s="11"/>
      <c r="AU39" s="60">
        <f t="shared" si="18"/>
        <v>0</v>
      </c>
      <c r="AV39" s="11"/>
      <c r="AW39" s="11"/>
      <c r="AX39" s="11"/>
      <c r="AY39" s="60">
        <f t="shared" si="13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14"/>
        <v>0</v>
      </c>
      <c r="D40" s="60">
        <f t="shared" si="15"/>
        <v>0</v>
      </c>
      <c r="E40" s="60">
        <f t="shared" si="0"/>
        <v>0</v>
      </c>
      <c r="F40" s="60">
        <f t="shared" si="1"/>
        <v>0</v>
      </c>
      <c r="G40" s="60">
        <f t="shared" si="2"/>
        <v>0</v>
      </c>
      <c r="H40" s="11"/>
      <c r="I40" s="11"/>
      <c r="J40" s="11"/>
      <c r="K40" s="60">
        <f t="shared" si="3"/>
        <v>0</v>
      </c>
      <c r="L40" s="11"/>
      <c r="M40" s="11"/>
      <c r="N40" s="11"/>
      <c r="O40" s="60">
        <f t="shared" si="4"/>
        <v>0</v>
      </c>
      <c r="P40" s="11"/>
      <c r="Q40" s="11"/>
      <c r="R40" s="11"/>
      <c r="S40" s="60">
        <f t="shared" si="5"/>
        <v>0</v>
      </c>
      <c r="T40" s="11"/>
      <c r="U40" s="11"/>
      <c r="V40" s="11"/>
      <c r="W40" s="60">
        <f t="shared" si="6"/>
        <v>0</v>
      </c>
      <c r="X40" s="11"/>
      <c r="Y40" s="11"/>
      <c r="Z40" s="11"/>
      <c r="AA40" s="60">
        <f t="shared" si="7"/>
        <v>0</v>
      </c>
      <c r="AB40" s="11"/>
      <c r="AC40" s="11"/>
      <c r="AD40" s="11"/>
      <c r="AE40" s="54">
        <f t="shared" si="8"/>
        <v>0</v>
      </c>
      <c r="AF40" s="60">
        <f t="shared" si="9"/>
        <v>0</v>
      </c>
      <c r="AG40" s="60">
        <f t="shared" si="10"/>
        <v>0</v>
      </c>
      <c r="AH40" s="60">
        <f t="shared" si="11"/>
        <v>0</v>
      </c>
      <c r="AI40" s="60">
        <f t="shared" si="12"/>
        <v>0</v>
      </c>
      <c r="AJ40" s="11"/>
      <c r="AK40" s="11"/>
      <c r="AL40" s="11"/>
      <c r="AM40" s="60">
        <f t="shared" si="16"/>
        <v>0</v>
      </c>
      <c r="AN40" s="11"/>
      <c r="AO40" s="11"/>
      <c r="AP40" s="11"/>
      <c r="AQ40" s="60">
        <f t="shared" si="17"/>
        <v>0</v>
      </c>
      <c r="AR40" s="11"/>
      <c r="AS40" s="11"/>
      <c r="AT40" s="11"/>
      <c r="AU40" s="60">
        <f t="shared" si="18"/>
        <v>0</v>
      </c>
      <c r="AV40" s="11"/>
      <c r="AW40" s="11"/>
      <c r="AX40" s="11"/>
      <c r="AY40" s="60">
        <f t="shared" si="13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14"/>
        <v>0</v>
      </c>
      <c r="D41" s="60">
        <f t="shared" si="15"/>
        <v>0</v>
      </c>
      <c r="E41" s="60">
        <f t="shared" si="0"/>
        <v>0</v>
      </c>
      <c r="F41" s="60">
        <f t="shared" si="1"/>
        <v>0</v>
      </c>
      <c r="G41" s="60">
        <f t="shared" si="2"/>
        <v>0</v>
      </c>
      <c r="H41" s="11"/>
      <c r="I41" s="11"/>
      <c r="J41" s="11"/>
      <c r="K41" s="60">
        <f t="shared" si="3"/>
        <v>0</v>
      </c>
      <c r="L41" s="11"/>
      <c r="M41" s="11"/>
      <c r="N41" s="11"/>
      <c r="O41" s="60">
        <f t="shared" si="4"/>
        <v>0</v>
      </c>
      <c r="P41" s="11"/>
      <c r="Q41" s="11"/>
      <c r="R41" s="11"/>
      <c r="S41" s="60">
        <f t="shared" si="5"/>
        <v>0</v>
      </c>
      <c r="T41" s="11"/>
      <c r="U41" s="11"/>
      <c r="V41" s="11"/>
      <c r="W41" s="60">
        <f t="shared" si="6"/>
        <v>0</v>
      </c>
      <c r="X41" s="11"/>
      <c r="Y41" s="11"/>
      <c r="Z41" s="11"/>
      <c r="AA41" s="60">
        <f t="shared" si="7"/>
        <v>0</v>
      </c>
      <c r="AB41" s="11"/>
      <c r="AC41" s="11"/>
      <c r="AD41" s="11"/>
      <c r="AE41" s="54">
        <f t="shared" si="8"/>
        <v>0</v>
      </c>
      <c r="AF41" s="60">
        <f t="shared" si="9"/>
        <v>0</v>
      </c>
      <c r="AG41" s="60">
        <f t="shared" si="10"/>
        <v>0</v>
      </c>
      <c r="AH41" s="60">
        <f t="shared" si="11"/>
        <v>0</v>
      </c>
      <c r="AI41" s="60">
        <f t="shared" si="12"/>
        <v>0</v>
      </c>
      <c r="AJ41" s="11"/>
      <c r="AK41" s="11"/>
      <c r="AL41" s="11"/>
      <c r="AM41" s="60">
        <f t="shared" si="16"/>
        <v>0</v>
      </c>
      <c r="AN41" s="11"/>
      <c r="AO41" s="11"/>
      <c r="AP41" s="11"/>
      <c r="AQ41" s="60">
        <f t="shared" si="17"/>
        <v>0</v>
      </c>
      <c r="AR41" s="11"/>
      <c r="AS41" s="11"/>
      <c r="AT41" s="11"/>
      <c r="AU41" s="60">
        <f t="shared" si="18"/>
        <v>0</v>
      </c>
      <c r="AV41" s="11"/>
      <c r="AW41" s="11"/>
      <c r="AX41" s="11"/>
      <c r="AY41" s="60">
        <f t="shared" si="13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14"/>
        <v>0</v>
      </c>
      <c r="D42" s="60">
        <f t="shared" si="15"/>
        <v>0</v>
      </c>
      <c r="E42" s="60">
        <f t="shared" si="0"/>
        <v>0</v>
      </c>
      <c r="F42" s="60">
        <f t="shared" si="1"/>
        <v>0</v>
      </c>
      <c r="G42" s="60">
        <f t="shared" si="2"/>
        <v>0</v>
      </c>
      <c r="H42" s="11"/>
      <c r="I42" s="11"/>
      <c r="J42" s="11"/>
      <c r="K42" s="60">
        <f t="shared" si="3"/>
        <v>0</v>
      </c>
      <c r="L42" s="11"/>
      <c r="M42" s="11"/>
      <c r="N42" s="11"/>
      <c r="O42" s="60">
        <f t="shared" si="4"/>
        <v>0</v>
      </c>
      <c r="P42" s="11"/>
      <c r="Q42" s="11"/>
      <c r="R42" s="11"/>
      <c r="S42" s="60">
        <f t="shared" si="5"/>
        <v>0</v>
      </c>
      <c r="T42" s="11"/>
      <c r="U42" s="11"/>
      <c r="V42" s="11"/>
      <c r="W42" s="60">
        <f t="shared" si="6"/>
        <v>0</v>
      </c>
      <c r="X42" s="11"/>
      <c r="Y42" s="11"/>
      <c r="Z42" s="11"/>
      <c r="AA42" s="60">
        <f t="shared" si="7"/>
        <v>0</v>
      </c>
      <c r="AB42" s="11"/>
      <c r="AC42" s="11"/>
      <c r="AD42" s="11"/>
      <c r="AE42" s="54">
        <f t="shared" si="8"/>
        <v>0</v>
      </c>
      <c r="AF42" s="60">
        <f t="shared" si="9"/>
        <v>0</v>
      </c>
      <c r="AG42" s="60">
        <f t="shared" si="10"/>
        <v>0</v>
      </c>
      <c r="AH42" s="60">
        <f t="shared" si="11"/>
        <v>0</v>
      </c>
      <c r="AI42" s="60">
        <f t="shared" si="12"/>
        <v>0</v>
      </c>
      <c r="AJ42" s="11"/>
      <c r="AK42" s="11"/>
      <c r="AL42" s="11"/>
      <c r="AM42" s="60">
        <f t="shared" si="16"/>
        <v>0</v>
      </c>
      <c r="AN42" s="11"/>
      <c r="AO42" s="11"/>
      <c r="AP42" s="11"/>
      <c r="AQ42" s="60">
        <f t="shared" si="17"/>
        <v>0</v>
      </c>
      <c r="AR42" s="11"/>
      <c r="AS42" s="11"/>
      <c r="AT42" s="11"/>
      <c r="AU42" s="60">
        <f t="shared" si="18"/>
        <v>0</v>
      </c>
      <c r="AV42" s="11"/>
      <c r="AW42" s="11"/>
      <c r="AX42" s="11"/>
      <c r="AY42" s="60">
        <f t="shared" si="13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14"/>
        <v>0</v>
      </c>
      <c r="D43" s="60">
        <f t="shared" si="15"/>
        <v>0</v>
      </c>
      <c r="E43" s="60">
        <f t="shared" si="0"/>
        <v>0</v>
      </c>
      <c r="F43" s="60">
        <f t="shared" si="1"/>
        <v>0</v>
      </c>
      <c r="G43" s="60">
        <f t="shared" si="2"/>
        <v>0</v>
      </c>
      <c r="H43" s="11"/>
      <c r="I43" s="11"/>
      <c r="J43" s="11"/>
      <c r="K43" s="60">
        <f t="shared" si="3"/>
        <v>0</v>
      </c>
      <c r="L43" s="11"/>
      <c r="M43" s="11"/>
      <c r="N43" s="11"/>
      <c r="O43" s="60">
        <f t="shared" si="4"/>
        <v>0</v>
      </c>
      <c r="P43" s="11"/>
      <c r="Q43" s="11"/>
      <c r="R43" s="11"/>
      <c r="S43" s="60">
        <f t="shared" si="5"/>
        <v>0</v>
      </c>
      <c r="T43" s="11"/>
      <c r="U43" s="11"/>
      <c r="V43" s="11"/>
      <c r="W43" s="60">
        <f t="shared" si="6"/>
        <v>0</v>
      </c>
      <c r="X43" s="11"/>
      <c r="Y43" s="11"/>
      <c r="Z43" s="11"/>
      <c r="AA43" s="60">
        <f t="shared" si="7"/>
        <v>0</v>
      </c>
      <c r="AB43" s="11"/>
      <c r="AC43" s="11"/>
      <c r="AD43" s="11"/>
      <c r="AE43" s="54">
        <f t="shared" si="8"/>
        <v>0</v>
      </c>
      <c r="AF43" s="60">
        <f t="shared" si="9"/>
        <v>0</v>
      </c>
      <c r="AG43" s="60">
        <f t="shared" si="10"/>
        <v>0</v>
      </c>
      <c r="AH43" s="60">
        <f t="shared" si="11"/>
        <v>0</v>
      </c>
      <c r="AI43" s="60">
        <f t="shared" si="12"/>
        <v>0</v>
      </c>
      <c r="AJ43" s="11"/>
      <c r="AK43" s="11"/>
      <c r="AL43" s="11"/>
      <c r="AM43" s="60">
        <f t="shared" si="16"/>
        <v>0</v>
      </c>
      <c r="AN43" s="11"/>
      <c r="AO43" s="11"/>
      <c r="AP43" s="11"/>
      <c r="AQ43" s="60">
        <f t="shared" si="17"/>
        <v>0</v>
      </c>
      <c r="AR43" s="11"/>
      <c r="AS43" s="11"/>
      <c r="AT43" s="11"/>
      <c r="AU43" s="60">
        <f t="shared" si="18"/>
        <v>0</v>
      </c>
      <c r="AV43" s="11"/>
      <c r="AW43" s="11"/>
      <c r="AX43" s="11"/>
      <c r="AY43" s="60">
        <f t="shared" si="13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14"/>
        <v>0</v>
      </c>
      <c r="D44" s="60">
        <f t="shared" si="15"/>
        <v>0</v>
      </c>
      <c r="E44" s="60">
        <f t="shared" si="0"/>
        <v>0</v>
      </c>
      <c r="F44" s="60">
        <f t="shared" si="1"/>
        <v>0</v>
      </c>
      <c r="G44" s="60">
        <f t="shared" si="2"/>
        <v>0</v>
      </c>
      <c r="H44" s="11"/>
      <c r="I44" s="11"/>
      <c r="J44" s="11"/>
      <c r="K44" s="60">
        <f t="shared" si="3"/>
        <v>0</v>
      </c>
      <c r="L44" s="11"/>
      <c r="M44" s="11"/>
      <c r="N44" s="11"/>
      <c r="O44" s="60">
        <f t="shared" si="4"/>
        <v>0</v>
      </c>
      <c r="P44" s="11"/>
      <c r="Q44" s="11"/>
      <c r="R44" s="11"/>
      <c r="S44" s="60">
        <f t="shared" si="5"/>
        <v>0</v>
      </c>
      <c r="T44" s="11"/>
      <c r="U44" s="11"/>
      <c r="V44" s="11"/>
      <c r="W44" s="60">
        <f t="shared" si="6"/>
        <v>0</v>
      </c>
      <c r="X44" s="11"/>
      <c r="Y44" s="11"/>
      <c r="Z44" s="11"/>
      <c r="AA44" s="60">
        <f t="shared" si="7"/>
        <v>0</v>
      </c>
      <c r="AB44" s="11"/>
      <c r="AC44" s="11"/>
      <c r="AD44" s="11"/>
      <c r="AE44" s="54">
        <f t="shared" si="8"/>
        <v>0</v>
      </c>
      <c r="AF44" s="60">
        <f t="shared" si="9"/>
        <v>0</v>
      </c>
      <c r="AG44" s="60">
        <f t="shared" si="10"/>
        <v>0</v>
      </c>
      <c r="AH44" s="60">
        <f t="shared" si="11"/>
        <v>0</v>
      </c>
      <c r="AI44" s="60">
        <f t="shared" si="12"/>
        <v>0</v>
      </c>
      <c r="AJ44" s="11"/>
      <c r="AK44" s="11"/>
      <c r="AL44" s="11"/>
      <c r="AM44" s="60">
        <f t="shared" si="16"/>
        <v>0</v>
      </c>
      <c r="AN44" s="11"/>
      <c r="AO44" s="11"/>
      <c r="AP44" s="11"/>
      <c r="AQ44" s="60">
        <f t="shared" si="17"/>
        <v>0</v>
      </c>
      <c r="AR44" s="11"/>
      <c r="AS44" s="11"/>
      <c r="AT44" s="11"/>
      <c r="AU44" s="60">
        <f t="shared" si="18"/>
        <v>0</v>
      </c>
      <c r="AV44" s="11"/>
      <c r="AW44" s="11"/>
      <c r="AX44" s="11"/>
      <c r="AY44" s="60">
        <f t="shared" si="13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14"/>
        <v>0</v>
      </c>
      <c r="D45" s="60">
        <f t="shared" si="15"/>
        <v>0</v>
      </c>
      <c r="E45" s="60">
        <f t="shared" si="0"/>
        <v>0</v>
      </c>
      <c r="F45" s="60">
        <f t="shared" si="1"/>
        <v>0</v>
      </c>
      <c r="G45" s="60">
        <f t="shared" si="2"/>
        <v>0</v>
      </c>
      <c r="H45" s="11"/>
      <c r="I45" s="11"/>
      <c r="J45" s="11"/>
      <c r="K45" s="60">
        <f t="shared" si="3"/>
        <v>0</v>
      </c>
      <c r="L45" s="11"/>
      <c r="M45" s="11"/>
      <c r="N45" s="11"/>
      <c r="O45" s="60">
        <f t="shared" si="4"/>
        <v>0</v>
      </c>
      <c r="P45" s="11"/>
      <c r="Q45" s="11"/>
      <c r="R45" s="11"/>
      <c r="S45" s="60">
        <f t="shared" si="5"/>
        <v>0</v>
      </c>
      <c r="T45" s="11"/>
      <c r="U45" s="11"/>
      <c r="V45" s="11"/>
      <c r="W45" s="60">
        <f t="shared" si="6"/>
        <v>0</v>
      </c>
      <c r="X45" s="11"/>
      <c r="Y45" s="11"/>
      <c r="Z45" s="11"/>
      <c r="AA45" s="60">
        <f t="shared" si="7"/>
        <v>0</v>
      </c>
      <c r="AB45" s="11"/>
      <c r="AC45" s="11"/>
      <c r="AD45" s="11"/>
      <c r="AE45" s="54">
        <f t="shared" si="8"/>
        <v>0</v>
      </c>
      <c r="AF45" s="60">
        <f t="shared" si="9"/>
        <v>0</v>
      </c>
      <c r="AG45" s="60">
        <f t="shared" si="10"/>
        <v>0</v>
      </c>
      <c r="AH45" s="60">
        <f t="shared" si="11"/>
        <v>0</v>
      </c>
      <c r="AI45" s="60">
        <f t="shared" si="12"/>
        <v>0</v>
      </c>
      <c r="AJ45" s="11"/>
      <c r="AK45" s="11"/>
      <c r="AL45" s="11"/>
      <c r="AM45" s="60">
        <f t="shared" si="16"/>
        <v>0</v>
      </c>
      <c r="AN45" s="11"/>
      <c r="AO45" s="11"/>
      <c r="AP45" s="11"/>
      <c r="AQ45" s="60">
        <f t="shared" si="17"/>
        <v>0</v>
      </c>
      <c r="AR45" s="11"/>
      <c r="AS45" s="11"/>
      <c r="AT45" s="11"/>
      <c r="AU45" s="60">
        <f t="shared" si="18"/>
        <v>0</v>
      </c>
      <c r="AV45" s="11"/>
      <c r="AW45" s="11"/>
      <c r="AX45" s="11"/>
      <c r="AY45" s="60">
        <f t="shared" si="13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14"/>
        <v>0</v>
      </c>
      <c r="D46" s="60">
        <f t="shared" si="15"/>
        <v>0</v>
      </c>
      <c r="E46" s="60">
        <f t="shared" si="0"/>
        <v>0</v>
      </c>
      <c r="F46" s="60">
        <f t="shared" si="1"/>
        <v>0</v>
      </c>
      <c r="G46" s="60">
        <f t="shared" si="2"/>
        <v>0</v>
      </c>
      <c r="H46" s="11"/>
      <c r="I46" s="11"/>
      <c r="J46" s="11"/>
      <c r="K46" s="60">
        <f t="shared" si="3"/>
        <v>0</v>
      </c>
      <c r="L46" s="11"/>
      <c r="M46" s="11"/>
      <c r="N46" s="11"/>
      <c r="O46" s="60">
        <f t="shared" si="4"/>
        <v>0</v>
      </c>
      <c r="P46" s="11"/>
      <c r="Q46" s="11"/>
      <c r="R46" s="11"/>
      <c r="S46" s="60">
        <f t="shared" si="5"/>
        <v>0</v>
      </c>
      <c r="T46" s="11"/>
      <c r="U46" s="11"/>
      <c r="V46" s="11"/>
      <c r="W46" s="60">
        <f t="shared" si="6"/>
        <v>0</v>
      </c>
      <c r="X46" s="11"/>
      <c r="Y46" s="11"/>
      <c r="Z46" s="11"/>
      <c r="AA46" s="60">
        <f t="shared" si="7"/>
        <v>0</v>
      </c>
      <c r="AB46" s="11"/>
      <c r="AC46" s="11"/>
      <c r="AD46" s="11"/>
      <c r="AE46" s="54">
        <f t="shared" si="8"/>
        <v>0</v>
      </c>
      <c r="AF46" s="60">
        <f t="shared" si="9"/>
        <v>0</v>
      </c>
      <c r="AG46" s="60">
        <f t="shared" si="10"/>
        <v>0</v>
      </c>
      <c r="AH46" s="60">
        <f t="shared" si="11"/>
        <v>0</v>
      </c>
      <c r="AI46" s="60">
        <f t="shared" si="12"/>
        <v>0</v>
      </c>
      <c r="AJ46" s="11"/>
      <c r="AK46" s="11"/>
      <c r="AL46" s="11"/>
      <c r="AM46" s="60">
        <f t="shared" si="16"/>
        <v>0</v>
      </c>
      <c r="AN46" s="11"/>
      <c r="AO46" s="11"/>
      <c r="AP46" s="11"/>
      <c r="AQ46" s="60">
        <f t="shared" si="17"/>
        <v>0</v>
      </c>
      <c r="AR46" s="11"/>
      <c r="AS46" s="11"/>
      <c r="AT46" s="11"/>
      <c r="AU46" s="60">
        <f t="shared" si="18"/>
        <v>0</v>
      </c>
      <c r="AV46" s="11"/>
      <c r="AW46" s="11"/>
      <c r="AX46" s="11"/>
      <c r="AY46" s="60">
        <f t="shared" si="13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14"/>
        <v>0</v>
      </c>
      <c r="D47" s="60">
        <f t="shared" si="15"/>
        <v>0</v>
      </c>
      <c r="E47" s="60">
        <f t="shared" si="0"/>
        <v>0</v>
      </c>
      <c r="F47" s="60">
        <f t="shared" si="1"/>
        <v>0</v>
      </c>
      <c r="G47" s="60">
        <f t="shared" si="2"/>
        <v>0</v>
      </c>
      <c r="H47" s="11"/>
      <c r="I47" s="11"/>
      <c r="J47" s="11"/>
      <c r="K47" s="60">
        <f t="shared" si="3"/>
        <v>0</v>
      </c>
      <c r="L47" s="11"/>
      <c r="M47" s="11"/>
      <c r="N47" s="11"/>
      <c r="O47" s="60">
        <f t="shared" si="4"/>
        <v>0</v>
      </c>
      <c r="P47" s="11"/>
      <c r="Q47" s="11"/>
      <c r="R47" s="11"/>
      <c r="S47" s="60">
        <f t="shared" si="5"/>
        <v>0</v>
      </c>
      <c r="T47" s="11"/>
      <c r="U47" s="11"/>
      <c r="V47" s="11"/>
      <c r="W47" s="60">
        <f t="shared" si="6"/>
        <v>0</v>
      </c>
      <c r="X47" s="11"/>
      <c r="Y47" s="11"/>
      <c r="Z47" s="11"/>
      <c r="AA47" s="60">
        <f t="shared" si="7"/>
        <v>0</v>
      </c>
      <c r="AB47" s="11"/>
      <c r="AC47" s="11"/>
      <c r="AD47" s="11"/>
      <c r="AE47" s="54">
        <f t="shared" si="8"/>
        <v>0</v>
      </c>
      <c r="AF47" s="60">
        <f t="shared" si="9"/>
        <v>0</v>
      </c>
      <c r="AG47" s="60">
        <f t="shared" si="10"/>
        <v>0</v>
      </c>
      <c r="AH47" s="60">
        <f t="shared" si="11"/>
        <v>0</v>
      </c>
      <c r="AI47" s="60">
        <f t="shared" si="12"/>
        <v>0</v>
      </c>
      <c r="AJ47" s="11"/>
      <c r="AK47" s="11"/>
      <c r="AL47" s="11"/>
      <c r="AM47" s="60">
        <f t="shared" si="16"/>
        <v>0</v>
      </c>
      <c r="AN47" s="11"/>
      <c r="AO47" s="11"/>
      <c r="AP47" s="11"/>
      <c r="AQ47" s="60">
        <f t="shared" si="17"/>
        <v>0</v>
      </c>
      <c r="AR47" s="11"/>
      <c r="AS47" s="11"/>
      <c r="AT47" s="11"/>
      <c r="AU47" s="60">
        <f t="shared" si="18"/>
        <v>0</v>
      </c>
      <c r="AV47" s="11"/>
      <c r="AW47" s="11"/>
      <c r="AX47" s="11"/>
      <c r="AY47" s="60">
        <f t="shared" si="13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14"/>
        <v>0</v>
      </c>
      <c r="D48" s="60">
        <f t="shared" si="15"/>
        <v>0</v>
      </c>
      <c r="E48" s="60">
        <f t="shared" si="0"/>
        <v>0</v>
      </c>
      <c r="F48" s="60">
        <f t="shared" si="1"/>
        <v>0</v>
      </c>
      <c r="G48" s="60">
        <f t="shared" si="2"/>
        <v>0</v>
      </c>
      <c r="H48" s="11"/>
      <c r="I48" s="11"/>
      <c r="J48" s="11"/>
      <c r="K48" s="60">
        <f t="shared" si="3"/>
        <v>0</v>
      </c>
      <c r="L48" s="11"/>
      <c r="M48" s="11"/>
      <c r="N48" s="11"/>
      <c r="O48" s="60">
        <f t="shared" si="4"/>
        <v>0</v>
      </c>
      <c r="P48" s="11"/>
      <c r="Q48" s="11"/>
      <c r="R48" s="11"/>
      <c r="S48" s="60">
        <f t="shared" si="5"/>
        <v>0</v>
      </c>
      <c r="T48" s="11"/>
      <c r="U48" s="11"/>
      <c r="V48" s="11"/>
      <c r="W48" s="60">
        <f t="shared" si="6"/>
        <v>0</v>
      </c>
      <c r="X48" s="11"/>
      <c r="Y48" s="11"/>
      <c r="Z48" s="11"/>
      <c r="AA48" s="60">
        <f t="shared" si="7"/>
        <v>0</v>
      </c>
      <c r="AB48" s="11"/>
      <c r="AC48" s="11"/>
      <c r="AD48" s="11"/>
      <c r="AE48" s="54">
        <f t="shared" si="8"/>
        <v>0</v>
      </c>
      <c r="AF48" s="60">
        <f t="shared" si="9"/>
        <v>0</v>
      </c>
      <c r="AG48" s="60">
        <f t="shared" si="10"/>
        <v>0</v>
      </c>
      <c r="AH48" s="60">
        <f t="shared" si="11"/>
        <v>0</v>
      </c>
      <c r="AI48" s="60">
        <f t="shared" si="12"/>
        <v>0</v>
      </c>
      <c r="AJ48" s="11"/>
      <c r="AK48" s="11"/>
      <c r="AL48" s="11"/>
      <c r="AM48" s="60">
        <f t="shared" si="16"/>
        <v>0</v>
      </c>
      <c r="AN48" s="11"/>
      <c r="AO48" s="11"/>
      <c r="AP48" s="11"/>
      <c r="AQ48" s="60">
        <f t="shared" si="17"/>
        <v>0</v>
      </c>
      <c r="AR48" s="11"/>
      <c r="AS48" s="11"/>
      <c r="AT48" s="11"/>
      <c r="AU48" s="60">
        <f t="shared" si="18"/>
        <v>0</v>
      </c>
      <c r="AV48" s="11"/>
      <c r="AW48" s="11"/>
      <c r="AX48" s="11"/>
      <c r="AY48" s="60">
        <f t="shared" si="13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14"/>
        <v>0</v>
      </c>
      <c r="D49" s="60">
        <f t="shared" si="15"/>
        <v>0</v>
      </c>
      <c r="E49" s="60">
        <f t="shared" si="0"/>
        <v>0</v>
      </c>
      <c r="F49" s="60">
        <f t="shared" si="1"/>
        <v>0</v>
      </c>
      <c r="G49" s="60">
        <f t="shared" si="2"/>
        <v>0</v>
      </c>
      <c r="H49" s="11"/>
      <c r="I49" s="11"/>
      <c r="J49" s="11"/>
      <c r="K49" s="60">
        <f t="shared" si="3"/>
        <v>0</v>
      </c>
      <c r="L49" s="11"/>
      <c r="M49" s="11"/>
      <c r="N49" s="11"/>
      <c r="O49" s="60">
        <f t="shared" si="4"/>
        <v>0</v>
      </c>
      <c r="P49" s="11"/>
      <c r="Q49" s="11"/>
      <c r="R49" s="11"/>
      <c r="S49" s="60">
        <f t="shared" si="5"/>
        <v>0</v>
      </c>
      <c r="T49" s="11"/>
      <c r="U49" s="11"/>
      <c r="V49" s="11"/>
      <c r="W49" s="60">
        <f t="shared" si="6"/>
        <v>0</v>
      </c>
      <c r="X49" s="11"/>
      <c r="Y49" s="11"/>
      <c r="Z49" s="11"/>
      <c r="AA49" s="60">
        <f t="shared" si="7"/>
        <v>0</v>
      </c>
      <c r="AB49" s="11"/>
      <c r="AC49" s="11"/>
      <c r="AD49" s="11"/>
      <c r="AE49" s="54">
        <f t="shared" si="8"/>
        <v>0</v>
      </c>
      <c r="AF49" s="60">
        <f t="shared" si="9"/>
        <v>0</v>
      </c>
      <c r="AG49" s="60">
        <f t="shared" si="10"/>
        <v>0</v>
      </c>
      <c r="AH49" s="60">
        <f t="shared" si="11"/>
        <v>0</v>
      </c>
      <c r="AI49" s="60">
        <f t="shared" si="12"/>
        <v>0</v>
      </c>
      <c r="AJ49" s="11"/>
      <c r="AK49" s="11"/>
      <c r="AL49" s="11"/>
      <c r="AM49" s="60">
        <f t="shared" si="16"/>
        <v>0</v>
      </c>
      <c r="AN49" s="11"/>
      <c r="AO49" s="11"/>
      <c r="AP49" s="11"/>
      <c r="AQ49" s="60">
        <f t="shared" si="17"/>
        <v>0</v>
      </c>
      <c r="AR49" s="11"/>
      <c r="AS49" s="11"/>
      <c r="AT49" s="11"/>
      <c r="AU49" s="60">
        <f t="shared" si="18"/>
        <v>0</v>
      </c>
      <c r="AV49" s="11"/>
      <c r="AW49" s="11"/>
      <c r="AX49" s="11"/>
      <c r="AY49" s="60">
        <f t="shared" si="13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14"/>
        <v>0</v>
      </c>
      <c r="D50" s="60">
        <f t="shared" si="15"/>
        <v>0</v>
      </c>
      <c r="E50" s="60">
        <f t="shared" si="0"/>
        <v>0</v>
      </c>
      <c r="F50" s="60">
        <f t="shared" si="1"/>
        <v>0</v>
      </c>
      <c r="G50" s="60">
        <f t="shared" si="2"/>
        <v>0</v>
      </c>
      <c r="H50" s="11"/>
      <c r="I50" s="11"/>
      <c r="J50" s="11"/>
      <c r="K50" s="60">
        <f t="shared" si="3"/>
        <v>0</v>
      </c>
      <c r="L50" s="11"/>
      <c r="M50" s="11"/>
      <c r="N50" s="11"/>
      <c r="O50" s="60">
        <f t="shared" si="4"/>
        <v>0</v>
      </c>
      <c r="P50" s="11"/>
      <c r="Q50" s="11"/>
      <c r="R50" s="11"/>
      <c r="S50" s="60">
        <f t="shared" si="5"/>
        <v>0</v>
      </c>
      <c r="T50" s="11"/>
      <c r="U50" s="11"/>
      <c r="V50" s="11"/>
      <c r="W50" s="60">
        <f t="shared" si="6"/>
        <v>0</v>
      </c>
      <c r="X50" s="11"/>
      <c r="Y50" s="11"/>
      <c r="Z50" s="11"/>
      <c r="AA50" s="60">
        <f t="shared" si="7"/>
        <v>0</v>
      </c>
      <c r="AB50" s="11"/>
      <c r="AC50" s="11"/>
      <c r="AD50" s="11"/>
      <c r="AE50" s="54">
        <f t="shared" si="8"/>
        <v>0</v>
      </c>
      <c r="AF50" s="60">
        <f t="shared" si="9"/>
        <v>0</v>
      </c>
      <c r="AG50" s="60">
        <f t="shared" si="10"/>
        <v>0</v>
      </c>
      <c r="AH50" s="60">
        <f t="shared" si="11"/>
        <v>0</v>
      </c>
      <c r="AI50" s="60">
        <f t="shared" si="12"/>
        <v>0</v>
      </c>
      <c r="AJ50" s="11"/>
      <c r="AK50" s="11"/>
      <c r="AL50" s="11"/>
      <c r="AM50" s="60">
        <f t="shared" si="16"/>
        <v>0</v>
      </c>
      <c r="AN50" s="11"/>
      <c r="AO50" s="11"/>
      <c r="AP50" s="11"/>
      <c r="AQ50" s="60">
        <f t="shared" si="17"/>
        <v>0</v>
      </c>
      <c r="AR50" s="11"/>
      <c r="AS50" s="11"/>
      <c r="AT50" s="11"/>
      <c r="AU50" s="60">
        <f t="shared" si="18"/>
        <v>0</v>
      </c>
      <c r="AV50" s="11"/>
      <c r="AW50" s="11"/>
      <c r="AX50" s="11"/>
      <c r="AY50" s="60">
        <f t="shared" si="13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14"/>
        <v>0</v>
      </c>
      <c r="D51" s="60">
        <f t="shared" si="15"/>
        <v>0</v>
      </c>
      <c r="E51" s="60">
        <f t="shared" si="0"/>
        <v>0</v>
      </c>
      <c r="F51" s="60">
        <f t="shared" si="1"/>
        <v>0</v>
      </c>
      <c r="G51" s="60">
        <f t="shared" si="2"/>
        <v>0</v>
      </c>
      <c r="H51" s="11"/>
      <c r="I51" s="11"/>
      <c r="J51" s="11"/>
      <c r="K51" s="60">
        <f t="shared" si="3"/>
        <v>0</v>
      </c>
      <c r="L51" s="11"/>
      <c r="M51" s="11"/>
      <c r="N51" s="11"/>
      <c r="O51" s="60">
        <f t="shared" si="4"/>
        <v>0</v>
      </c>
      <c r="P51" s="11"/>
      <c r="Q51" s="11"/>
      <c r="R51" s="11"/>
      <c r="S51" s="60">
        <f t="shared" si="5"/>
        <v>0</v>
      </c>
      <c r="T51" s="11"/>
      <c r="U51" s="11"/>
      <c r="V51" s="11"/>
      <c r="W51" s="60">
        <f t="shared" si="6"/>
        <v>0</v>
      </c>
      <c r="X51" s="11"/>
      <c r="Y51" s="11"/>
      <c r="Z51" s="11"/>
      <c r="AA51" s="60">
        <f t="shared" si="7"/>
        <v>0</v>
      </c>
      <c r="AB51" s="11"/>
      <c r="AC51" s="11"/>
      <c r="AD51" s="11"/>
      <c r="AE51" s="54">
        <f t="shared" si="8"/>
        <v>0</v>
      </c>
      <c r="AF51" s="60">
        <f t="shared" si="9"/>
        <v>0</v>
      </c>
      <c r="AG51" s="60">
        <f t="shared" si="10"/>
        <v>0</v>
      </c>
      <c r="AH51" s="60">
        <f t="shared" si="11"/>
        <v>0</v>
      </c>
      <c r="AI51" s="60">
        <f t="shared" si="12"/>
        <v>0</v>
      </c>
      <c r="AJ51" s="11"/>
      <c r="AK51" s="11"/>
      <c r="AL51" s="11"/>
      <c r="AM51" s="60">
        <f t="shared" si="16"/>
        <v>0</v>
      </c>
      <c r="AN51" s="11"/>
      <c r="AO51" s="11"/>
      <c r="AP51" s="11"/>
      <c r="AQ51" s="60">
        <f t="shared" si="17"/>
        <v>0</v>
      </c>
      <c r="AR51" s="11"/>
      <c r="AS51" s="11"/>
      <c r="AT51" s="11"/>
      <c r="AU51" s="60">
        <f t="shared" si="18"/>
        <v>0</v>
      </c>
      <c r="AV51" s="11"/>
      <c r="AW51" s="11"/>
      <c r="AX51" s="11"/>
      <c r="AY51" s="60">
        <f t="shared" si="13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14"/>
        <v>0</v>
      </c>
      <c r="D52" s="60">
        <f t="shared" si="15"/>
        <v>0</v>
      </c>
      <c r="E52" s="60">
        <f t="shared" si="0"/>
        <v>0</v>
      </c>
      <c r="F52" s="60">
        <f t="shared" si="1"/>
        <v>0</v>
      </c>
      <c r="G52" s="60">
        <f t="shared" si="2"/>
        <v>0</v>
      </c>
      <c r="H52" s="11"/>
      <c r="I52" s="11"/>
      <c r="J52" s="11"/>
      <c r="K52" s="60">
        <f t="shared" si="3"/>
        <v>0</v>
      </c>
      <c r="L52" s="11"/>
      <c r="M52" s="11"/>
      <c r="N52" s="11"/>
      <c r="O52" s="60">
        <f t="shared" si="4"/>
        <v>0</v>
      </c>
      <c r="P52" s="11"/>
      <c r="Q52" s="11"/>
      <c r="R52" s="11"/>
      <c r="S52" s="60">
        <f t="shared" si="5"/>
        <v>0</v>
      </c>
      <c r="T52" s="11"/>
      <c r="U52" s="11"/>
      <c r="V52" s="11"/>
      <c r="W52" s="60">
        <f t="shared" si="6"/>
        <v>0</v>
      </c>
      <c r="X52" s="11"/>
      <c r="Y52" s="11"/>
      <c r="Z52" s="11"/>
      <c r="AA52" s="60">
        <f t="shared" si="7"/>
        <v>0</v>
      </c>
      <c r="AB52" s="11"/>
      <c r="AC52" s="11"/>
      <c r="AD52" s="11"/>
      <c r="AE52" s="54">
        <f t="shared" si="8"/>
        <v>0</v>
      </c>
      <c r="AF52" s="60">
        <f t="shared" si="9"/>
        <v>0</v>
      </c>
      <c r="AG52" s="60">
        <f t="shared" si="10"/>
        <v>0</v>
      </c>
      <c r="AH52" s="60">
        <f t="shared" si="11"/>
        <v>0</v>
      </c>
      <c r="AI52" s="60">
        <f t="shared" si="12"/>
        <v>0</v>
      </c>
      <c r="AJ52" s="11"/>
      <c r="AK52" s="11"/>
      <c r="AL52" s="11"/>
      <c r="AM52" s="60">
        <f t="shared" si="16"/>
        <v>0</v>
      </c>
      <c r="AN52" s="11"/>
      <c r="AO52" s="11"/>
      <c r="AP52" s="11"/>
      <c r="AQ52" s="60">
        <f t="shared" si="17"/>
        <v>0</v>
      </c>
      <c r="AR52" s="11"/>
      <c r="AS52" s="11"/>
      <c r="AT52" s="11"/>
      <c r="AU52" s="60">
        <f t="shared" si="18"/>
        <v>0</v>
      </c>
      <c r="AV52" s="11"/>
      <c r="AW52" s="11"/>
      <c r="AX52" s="11"/>
      <c r="AY52" s="60">
        <f t="shared" si="13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14"/>
        <v>0</v>
      </c>
      <c r="D53" s="60">
        <f t="shared" si="15"/>
        <v>0</v>
      </c>
      <c r="E53" s="60">
        <f t="shared" si="0"/>
        <v>0</v>
      </c>
      <c r="F53" s="60">
        <f t="shared" si="1"/>
        <v>0</v>
      </c>
      <c r="G53" s="60">
        <f t="shared" si="2"/>
        <v>0</v>
      </c>
      <c r="H53" s="11"/>
      <c r="I53" s="11"/>
      <c r="J53" s="11"/>
      <c r="K53" s="60">
        <f t="shared" si="3"/>
        <v>0</v>
      </c>
      <c r="L53" s="11"/>
      <c r="M53" s="11"/>
      <c r="N53" s="11"/>
      <c r="O53" s="60">
        <f t="shared" si="4"/>
        <v>0</v>
      </c>
      <c r="P53" s="11"/>
      <c r="Q53" s="11"/>
      <c r="R53" s="11"/>
      <c r="S53" s="60">
        <f t="shared" si="5"/>
        <v>0</v>
      </c>
      <c r="T53" s="11"/>
      <c r="U53" s="11"/>
      <c r="V53" s="11"/>
      <c r="W53" s="60">
        <f t="shared" si="6"/>
        <v>0</v>
      </c>
      <c r="X53" s="11"/>
      <c r="Y53" s="11"/>
      <c r="Z53" s="11"/>
      <c r="AA53" s="60">
        <f t="shared" si="7"/>
        <v>0</v>
      </c>
      <c r="AB53" s="11"/>
      <c r="AC53" s="11"/>
      <c r="AD53" s="11"/>
      <c r="AE53" s="54">
        <f t="shared" si="8"/>
        <v>0</v>
      </c>
      <c r="AF53" s="60">
        <f t="shared" si="9"/>
        <v>0</v>
      </c>
      <c r="AG53" s="60">
        <f t="shared" si="10"/>
        <v>0</v>
      </c>
      <c r="AH53" s="60">
        <f t="shared" si="11"/>
        <v>0</v>
      </c>
      <c r="AI53" s="60">
        <f t="shared" si="12"/>
        <v>0</v>
      </c>
      <c r="AJ53" s="11"/>
      <c r="AK53" s="11"/>
      <c r="AL53" s="11"/>
      <c r="AM53" s="60">
        <f t="shared" si="16"/>
        <v>0</v>
      </c>
      <c r="AN53" s="11"/>
      <c r="AO53" s="11"/>
      <c r="AP53" s="11"/>
      <c r="AQ53" s="60">
        <f t="shared" si="17"/>
        <v>0</v>
      </c>
      <c r="AR53" s="11"/>
      <c r="AS53" s="11"/>
      <c r="AT53" s="11"/>
      <c r="AU53" s="60">
        <f t="shared" si="18"/>
        <v>0</v>
      </c>
      <c r="AV53" s="11"/>
      <c r="AW53" s="11"/>
      <c r="AX53" s="11"/>
      <c r="AY53" s="60">
        <f t="shared" si="13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14"/>
        <v>0</v>
      </c>
      <c r="D54" s="60">
        <f t="shared" si="15"/>
        <v>0</v>
      </c>
      <c r="E54" s="60">
        <f t="shared" si="0"/>
        <v>0</v>
      </c>
      <c r="F54" s="60">
        <f t="shared" si="1"/>
        <v>0</v>
      </c>
      <c r="G54" s="60">
        <f t="shared" si="2"/>
        <v>0</v>
      </c>
      <c r="H54" s="11"/>
      <c r="I54" s="11"/>
      <c r="J54" s="11"/>
      <c r="K54" s="60">
        <f t="shared" si="3"/>
        <v>0</v>
      </c>
      <c r="L54" s="11"/>
      <c r="M54" s="11"/>
      <c r="N54" s="11"/>
      <c r="O54" s="60">
        <f t="shared" si="4"/>
        <v>0</v>
      </c>
      <c r="P54" s="11"/>
      <c r="Q54" s="11"/>
      <c r="R54" s="11"/>
      <c r="S54" s="60">
        <f t="shared" si="5"/>
        <v>0</v>
      </c>
      <c r="T54" s="11"/>
      <c r="U54" s="11"/>
      <c r="V54" s="11"/>
      <c r="W54" s="60">
        <f t="shared" si="6"/>
        <v>0</v>
      </c>
      <c r="X54" s="11"/>
      <c r="Y54" s="11"/>
      <c r="Z54" s="11"/>
      <c r="AA54" s="60">
        <f t="shared" si="7"/>
        <v>0</v>
      </c>
      <c r="AB54" s="11"/>
      <c r="AC54" s="11"/>
      <c r="AD54" s="11"/>
      <c r="AE54" s="54">
        <f t="shared" si="8"/>
        <v>0</v>
      </c>
      <c r="AF54" s="60">
        <f t="shared" si="9"/>
        <v>0</v>
      </c>
      <c r="AG54" s="60">
        <f t="shared" si="10"/>
        <v>0</v>
      </c>
      <c r="AH54" s="60">
        <f t="shared" si="11"/>
        <v>0</v>
      </c>
      <c r="AI54" s="60">
        <f t="shared" si="12"/>
        <v>0</v>
      </c>
      <c r="AJ54" s="11"/>
      <c r="AK54" s="11"/>
      <c r="AL54" s="11"/>
      <c r="AM54" s="60">
        <f t="shared" si="16"/>
        <v>0</v>
      </c>
      <c r="AN54" s="11"/>
      <c r="AO54" s="11"/>
      <c r="AP54" s="11"/>
      <c r="AQ54" s="60">
        <f t="shared" si="17"/>
        <v>0</v>
      </c>
      <c r="AR54" s="11"/>
      <c r="AS54" s="11"/>
      <c r="AT54" s="11"/>
      <c r="AU54" s="60">
        <f t="shared" si="18"/>
        <v>0</v>
      </c>
      <c r="AV54" s="11"/>
      <c r="AW54" s="11"/>
      <c r="AX54" s="11"/>
      <c r="AY54" s="60">
        <f t="shared" si="13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14"/>
        <v>0</v>
      </c>
      <c r="D55" s="60">
        <f t="shared" si="15"/>
        <v>0</v>
      </c>
      <c r="E55" s="60">
        <f t="shared" si="0"/>
        <v>0</v>
      </c>
      <c r="F55" s="60">
        <f t="shared" si="1"/>
        <v>0</v>
      </c>
      <c r="G55" s="60">
        <f t="shared" si="2"/>
        <v>0</v>
      </c>
      <c r="H55" s="11"/>
      <c r="I55" s="11"/>
      <c r="J55" s="11"/>
      <c r="K55" s="60">
        <f t="shared" si="3"/>
        <v>0</v>
      </c>
      <c r="L55" s="11"/>
      <c r="M55" s="11"/>
      <c r="N55" s="11"/>
      <c r="O55" s="60">
        <f t="shared" si="4"/>
        <v>0</v>
      </c>
      <c r="P55" s="11"/>
      <c r="Q55" s="11"/>
      <c r="R55" s="11"/>
      <c r="S55" s="60">
        <f t="shared" si="5"/>
        <v>0</v>
      </c>
      <c r="T55" s="11"/>
      <c r="U55" s="11"/>
      <c r="V55" s="11"/>
      <c r="W55" s="60">
        <f t="shared" si="6"/>
        <v>0</v>
      </c>
      <c r="X55" s="11"/>
      <c r="Y55" s="11"/>
      <c r="Z55" s="11"/>
      <c r="AA55" s="60">
        <f t="shared" si="7"/>
        <v>0</v>
      </c>
      <c r="AB55" s="11"/>
      <c r="AC55" s="11"/>
      <c r="AD55" s="11"/>
      <c r="AE55" s="54">
        <f t="shared" si="8"/>
        <v>0</v>
      </c>
      <c r="AF55" s="60">
        <f t="shared" si="9"/>
        <v>0</v>
      </c>
      <c r="AG55" s="60">
        <f t="shared" si="10"/>
        <v>0</v>
      </c>
      <c r="AH55" s="60">
        <f t="shared" si="11"/>
        <v>0</v>
      </c>
      <c r="AI55" s="60">
        <f t="shared" si="12"/>
        <v>0</v>
      </c>
      <c r="AJ55" s="11"/>
      <c r="AK55" s="11"/>
      <c r="AL55" s="11"/>
      <c r="AM55" s="60">
        <f t="shared" si="16"/>
        <v>0</v>
      </c>
      <c r="AN55" s="11"/>
      <c r="AO55" s="11"/>
      <c r="AP55" s="11"/>
      <c r="AQ55" s="60">
        <f t="shared" si="17"/>
        <v>0</v>
      </c>
      <c r="AR55" s="11"/>
      <c r="AS55" s="11"/>
      <c r="AT55" s="11"/>
      <c r="AU55" s="60">
        <f t="shared" si="18"/>
        <v>0</v>
      </c>
      <c r="AV55" s="11"/>
      <c r="AW55" s="11"/>
      <c r="AX55" s="11"/>
      <c r="AY55" s="60">
        <f t="shared" si="13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14"/>
        <v>0</v>
      </c>
      <c r="D56" s="60">
        <f t="shared" si="15"/>
        <v>0</v>
      </c>
      <c r="E56" s="60">
        <f t="shared" si="0"/>
        <v>0</v>
      </c>
      <c r="F56" s="60">
        <f t="shared" si="1"/>
        <v>0</v>
      </c>
      <c r="G56" s="60">
        <f t="shared" si="2"/>
        <v>0</v>
      </c>
      <c r="H56" s="11"/>
      <c r="I56" s="11"/>
      <c r="J56" s="11"/>
      <c r="K56" s="60">
        <f t="shared" si="3"/>
        <v>0</v>
      </c>
      <c r="L56" s="11"/>
      <c r="M56" s="11"/>
      <c r="N56" s="11"/>
      <c r="O56" s="60">
        <f t="shared" si="4"/>
        <v>0</v>
      </c>
      <c r="P56" s="11"/>
      <c r="Q56" s="11"/>
      <c r="R56" s="11"/>
      <c r="S56" s="60">
        <f t="shared" si="5"/>
        <v>0</v>
      </c>
      <c r="T56" s="11"/>
      <c r="U56" s="11"/>
      <c r="V56" s="11"/>
      <c r="W56" s="60">
        <f t="shared" si="6"/>
        <v>0</v>
      </c>
      <c r="X56" s="11"/>
      <c r="Y56" s="11"/>
      <c r="Z56" s="11"/>
      <c r="AA56" s="60">
        <f t="shared" si="7"/>
        <v>0</v>
      </c>
      <c r="AB56" s="11"/>
      <c r="AC56" s="11"/>
      <c r="AD56" s="11"/>
      <c r="AE56" s="54">
        <f t="shared" si="8"/>
        <v>0</v>
      </c>
      <c r="AF56" s="60">
        <f t="shared" si="9"/>
        <v>0</v>
      </c>
      <c r="AG56" s="60">
        <f t="shared" si="10"/>
        <v>0</v>
      </c>
      <c r="AH56" s="60">
        <f t="shared" si="11"/>
        <v>0</v>
      </c>
      <c r="AI56" s="60">
        <f t="shared" si="12"/>
        <v>0</v>
      </c>
      <c r="AJ56" s="11"/>
      <c r="AK56" s="11"/>
      <c r="AL56" s="11"/>
      <c r="AM56" s="60">
        <f t="shared" si="16"/>
        <v>0</v>
      </c>
      <c r="AN56" s="11"/>
      <c r="AO56" s="11"/>
      <c r="AP56" s="11"/>
      <c r="AQ56" s="60">
        <f t="shared" si="17"/>
        <v>0</v>
      </c>
      <c r="AR56" s="11"/>
      <c r="AS56" s="11"/>
      <c r="AT56" s="11"/>
      <c r="AU56" s="60">
        <f t="shared" si="18"/>
        <v>0</v>
      </c>
      <c r="AV56" s="11"/>
      <c r="AW56" s="11"/>
      <c r="AX56" s="11"/>
      <c r="AY56" s="60">
        <f t="shared" si="13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14"/>
        <v>0</v>
      </c>
      <c r="D57" s="60">
        <f t="shared" si="15"/>
        <v>0</v>
      </c>
      <c r="E57" s="60">
        <f t="shared" si="0"/>
        <v>0</v>
      </c>
      <c r="F57" s="60">
        <f t="shared" si="1"/>
        <v>0</v>
      </c>
      <c r="G57" s="60">
        <f t="shared" si="2"/>
        <v>0</v>
      </c>
      <c r="H57" s="11"/>
      <c r="I57" s="11"/>
      <c r="J57" s="11"/>
      <c r="K57" s="60">
        <f t="shared" si="3"/>
        <v>0</v>
      </c>
      <c r="L57" s="11"/>
      <c r="M57" s="11"/>
      <c r="N57" s="11"/>
      <c r="O57" s="60">
        <f t="shared" si="4"/>
        <v>0</v>
      </c>
      <c r="P57" s="11"/>
      <c r="Q57" s="11"/>
      <c r="R57" s="11"/>
      <c r="S57" s="60">
        <f t="shared" si="5"/>
        <v>0</v>
      </c>
      <c r="T57" s="11"/>
      <c r="U57" s="11"/>
      <c r="V57" s="11"/>
      <c r="W57" s="60">
        <f t="shared" si="6"/>
        <v>0</v>
      </c>
      <c r="X57" s="11"/>
      <c r="Y57" s="11"/>
      <c r="Z57" s="11"/>
      <c r="AA57" s="60">
        <f t="shared" si="7"/>
        <v>0</v>
      </c>
      <c r="AB57" s="11"/>
      <c r="AC57" s="11"/>
      <c r="AD57" s="11"/>
      <c r="AE57" s="54">
        <f t="shared" si="8"/>
        <v>0</v>
      </c>
      <c r="AF57" s="60">
        <f t="shared" si="9"/>
        <v>0</v>
      </c>
      <c r="AG57" s="60">
        <f t="shared" si="10"/>
        <v>0</v>
      </c>
      <c r="AH57" s="60">
        <f t="shared" si="11"/>
        <v>0</v>
      </c>
      <c r="AI57" s="60">
        <f t="shared" si="12"/>
        <v>0</v>
      </c>
      <c r="AJ57" s="11"/>
      <c r="AK57" s="11"/>
      <c r="AL57" s="11"/>
      <c r="AM57" s="60">
        <f t="shared" si="16"/>
        <v>0</v>
      </c>
      <c r="AN57" s="11"/>
      <c r="AO57" s="11"/>
      <c r="AP57" s="11"/>
      <c r="AQ57" s="60">
        <f t="shared" si="17"/>
        <v>0</v>
      </c>
      <c r="AR57" s="11"/>
      <c r="AS57" s="11"/>
      <c r="AT57" s="11"/>
      <c r="AU57" s="60">
        <f t="shared" si="18"/>
        <v>0</v>
      </c>
      <c r="AV57" s="11"/>
      <c r="AW57" s="11"/>
      <c r="AX57" s="11"/>
      <c r="AY57" s="60">
        <f t="shared" si="13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14"/>
        <v>0</v>
      </c>
      <c r="D58" s="60">
        <f t="shared" si="15"/>
        <v>0</v>
      </c>
      <c r="E58" s="60">
        <f t="shared" si="0"/>
        <v>0</v>
      </c>
      <c r="F58" s="60">
        <f t="shared" si="1"/>
        <v>0</v>
      </c>
      <c r="G58" s="60">
        <f t="shared" si="2"/>
        <v>0</v>
      </c>
      <c r="H58" s="11"/>
      <c r="I58" s="11"/>
      <c r="J58" s="11"/>
      <c r="K58" s="60">
        <f t="shared" si="3"/>
        <v>0</v>
      </c>
      <c r="L58" s="11"/>
      <c r="M58" s="11"/>
      <c r="N58" s="11"/>
      <c r="O58" s="60">
        <f t="shared" si="4"/>
        <v>0</v>
      </c>
      <c r="P58" s="11"/>
      <c r="Q58" s="11"/>
      <c r="R58" s="11"/>
      <c r="S58" s="60">
        <f t="shared" si="5"/>
        <v>0</v>
      </c>
      <c r="T58" s="11"/>
      <c r="U58" s="11"/>
      <c r="V58" s="11"/>
      <c r="W58" s="60">
        <f t="shared" si="6"/>
        <v>0</v>
      </c>
      <c r="X58" s="11"/>
      <c r="Y58" s="11"/>
      <c r="Z58" s="11"/>
      <c r="AA58" s="60">
        <f t="shared" si="7"/>
        <v>0</v>
      </c>
      <c r="AB58" s="11"/>
      <c r="AC58" s="11"/>
      <c r="AD58" s="11"/>
      <c r="AE58" s="54">
        <f t="shared" si="8"/>
        <v>0</v>
      </c>
      <c r="AF58" s="60">
        <f t="shared" si="9"/>
        <v>0</v>
      </c>
      <c r="AG58" s="60">
        <f t="shared" si="10"/>
        <v>0</v>
      </c>
      <c r="AH58" s="60">
        <f t="shared" si="11"/>
        <v>0</v>
      </c>
      <c r="AI58" s="60">
        <f t="shared" si="12"/>
        <v>0</v>
      </c>
      <c r="AJ58" s="11"/>
      <c r="AK58" s="11"/>
      <c r="AL58" s="11"/>
      <c r="AM58" s="60">
        <f t="shared" si="16"/>
        <v>0</v>
      </c>
      <c r="AN58" s="11"/>
      <c r="AO58" s="11"/>
      <c r="AP58" s="11"/>
      <c r="AQ58" s="60">
        <f t="shared" si="17"/>
        <v>0</v>
      </c>
      <c r="AR58" s="11"/>
      <c r="AS58" s="11"/>
      <c r="AT58" s="11"/>
      <c r="AU58" s="60">
        <f t="shared" si="18"/>
        <v>0</v>
      </c>
      <c r="AV58" s="11"/>
      <c r="AW58" s="11"/>
      <c r="AX58" s="11"/>
      <c r="AY58" s="60">
        <f t="shared" si="13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14"/>
        <v>0</v>
      </c>
      <c r="D59" s="60">
        <f t="shared" si="15"/>
        <v>0</v>
      </c>
      <c r="E59" s="60">
        <f t="shared" si="0"/>
        <v>0</v>
      </c>
      <c r="F59" s="60">
        <f t="shared" si="1"/>
        <v>0</v>
      </c>
      <c r="G59" s="60">
        <f t="shared" si="2"/>
        <v>0</v>
      </c>
      <c r="H59" s="11"/>
      <c r="I59" s="11"/>
      <c r="J59" s="11"/>
      <c r="K59" s="60">
        <f t="shared" si="3"/>
        <v>0</v>
      </c>
      <c r="L59" s="11"/>
      <c r="M59" s="11"/>
      <c r="N59" s="11"/>
      <c r="O59" s="60">
        <f t="shared" si="4"/>
        <v>0</v>
      </c>
      <c r="P59" s="11"/>
      <c r="Q59" s="11"/>
      <c r="R59" s="11"/>
      <c r="S59" s="60">
        <f t="shared" si="5"/>
        <v>0</v>
      </c>
      <c r="T59" s="11"/>
      <c r="U59" s="11"/>
      <c r="V59" s="11"/>
      <c r="W59" s="60">
        <f t="shared" si="6"/>
        <v>0</v>
      </c>
      <c r="X59" s="11"/>
      <c r="Y59" s="11"/>
      <c r="Z59" s="11"/>
      <c r="AA59" s="60">
        <f t="shared" si="7"/>
        <v>0</v>
      </c>
      <c r="AB59" s="11"/>
      <c r="AC59" s="11"/>
      <c r="AD59" s="11"/>
      <c r="AE59" s="54">
        <f t="shared" si="8"/>
        <v>0</v>
      </c>
      <c r="AF59" s="60">
        <f t="shared" si="9"/>
        <v>0</v>
      </c>
      <c r="AG59" s="60">
        <f t="shared" si="10"/>
        <v>0</v>
      </c>
      <c r="AH59" s="60">
        <f t="shared" si="11"/>
        <v>0</v>
      </c>
      <c r="AI59" s="60">
        <f t="shared" si="12"/>
        <v>0</v>
      </c>
      <c r="AJ59" s="11"/>
      <c r="AK59" s="11"/>
      <c r="AL59" s="11"/>
      <c r="AM59" s="60">
        <f t="shared" si="16"/>
        <v>0</v>
      </c>
      <c r="AN59" s="11"/>
      <c r="AO59" s="11"/>
      <c r="AP59" s="11"/>
      <c r="AQ59" s="60">
        <f t="shared" si="17"/>
        <v>0</v>
      </c>
      <c r="AR59" s="11"/>
      <c r="AS59" s="11"/>
      <c r="AT59" s="11"/>
      <c r="AU59" s="60">
        <f t="shared" si="18"/>
        <v>0</v>
      </c>
      <c r="AV59" s="11"/>
      <c r="AW59" s="11"/>
      <c r="AX59" s="11"/>
      <c r="AY59" s="60">
        <f t="shared" si="13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14"/>
        <v>0</v>
      </c>
      <c r="D60" s="60">
        <f t="shared" si="15"/>
        <v>0</v>
      </c>
      <c r="E60" s="60">
        <f t="shared" si="0"/>
        <v>0</v>
      </c>
      <c r="F60" s="60">
        <f t="shared" si="1"/>
        <v>0</v>
      </c>
      <c r="G60" s="60">
        <f t="shared" si="2"/>
        <v>0</v>
      </c>
      <c r="H60" s="11"/>
      <c r="I60" s="11"/>
      <c r="J60" s="11"/>
      <c r="K60" s="60">
        <f t="shared" si="3"/>
        <v>0</v>
      </c>
      <c r="L60" s="11"/>
      <c r="M60" s="11"/>
      <c r="N60" s="11"/>
      <c r="O60" s="60">
        <f t="shared" si="4"/>
        <v>0</v>
      </c>
      <c r="P60" s="11"/>
      <c r="Q60" s="11"/>
      <c r="R60" s="11"/>
      <c r="S60" s="60">
        <f t="shared" si="5"/>
        <v>0</v>
      </c>
      <c r="T60" s="11"/>
      <c r="U60" s="11"/>
      <c r="V60" s="11"/>
      <c r="W60" s="60">
        <f t="shared" si="6"/>
        <v>0</v>
      </c>
      <c r="X60" s="11"/>
      <c r="Y60" s="11"/>
      <c r="Z60" s="11"/>
      <c r="AA60" s="60">
        <f t="shared" si="7"/>
        <v>0</v>
      </c>
      <c r="AB60" s="11"/>
      <c r="AC60" s="11"/>
      <c r="AD60" s="11"/>
      <c r="AE60" s="54">
        <f t="shared" si="8"/>
        <v>0</v>
      </c>
      <c r="AF60" s="60">
        <f t="shared" si="9"/>
        <v>0</v>
      </c>
      <c r="AG60" s="60">
        <f t="shared" si="10"/>
        <v>0</v>
      </c>
      <c r="AH60" s="60">
        <f t="shared" si="11"/>
        <v>0</v>
      </c>
      <c r="AI60" s="60">
        <f t="shared" si="12"/>
        <v>0</v>
      </c>
      <c r="AJ60" s="11"/>
      <c r="AK60" s="11"/>
      <c r="AL60" s="11"/>
      <c r="AM60" s="60">
        <f t="shared" si="16"/>
        <v>0</v>
      </c>
      <c r="AN60" s="11"/>
      <c r="AO60" s="11"/>
      <c r="AP60" s="11"/>
      <c r="AQ60" s="60">
        <f t="shared" si="17"/>
        <v>0</v>
      </c>
      <c r="AR60" s="11"/>
      <c r="AS60" s="11"/>
      <c r="AT60" s="11"/>
      <c r="AU60" s="60">
        <f t="shared" si="18"/>
        <v>0</v>
      </c>
      <c r="AV60" s="11"/>
      <c r="AW60" s="11"/>
      <c r="AX60" s="11"/>
      <c r="AY60" s="60">
        <f t="shared" si="13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14"/>
        <v>0</v>
      </c>
      <c r="D61" s="60">
        <f t="shared" si="15"/>
        <v>0</v>
      </c>
      <c r="E61" s="60">
        <f t="shared" si="0"/>
        <v>0</v>
      </c>
      <c r="F61" s="60">
        <f t="shared" si="1"/>
        <v>0</v>
      </c>
      <c r="G61" s="60">
        <f t="shared" si="2"/>
        <v>0</v>
      </c>
      <c r="H61" s="11"/>
      <c r="I61" s="11"/>
      <c r="J61" s="11"/>
      <c r="K61" s="60">
        <f t="shared" si="3"/>
        <v>0</v>
      </c>
      <c r="L61" s="11"/>
      <c r="M61" s="11"/>
      <c r="N61" s="11"/>
      <c r="O61" s="60">
        <f t="shared" si="4"/>
        <v>0</v>
      </c>
      <c r="P61" s="11"/>
      <c r="Q61" s="11"/>
      <c r="R61" s="11"/>
      <c r="S61" s="60">
        <f t="shared" si="5"/>
        <v>0</v>
      </c>
      <c r="T61" s="11"/>
      <c r="U61" s="11"/>
      <c r="V61" s="11"/>
      <c r="W61" s="60">
        <f t="shared" si="6"/>
        <v>0</v>
      </c>
      <c r="X61" s="11"/>
      <c r="Y61" s="11"/>
      <c r="Z61" s="11"/>
      <c r="AA61" s="60">
        <f t="shared" si="7"/>
        <v>0</v>
      </c>
      <c r="AB61" s="11"/>
      <c r="AC61" s="11"/>
      <c r="AD61" s="11"/>
      <c r="AE61" s="54">
        <f t="shared" si="8"/>
        <v>0</v>
      </c>
      <c r="AF61" s="60">
        <f t="shared" si="9"/>
        <v>0</v>
      </c>
      <c r="AG61" s="60">
        <f t="shared" si="10"/>
        <v>0</v>
      </c>
      <c r="AH61" s="60">
        <f t="shared" si="11"/>
        <v>0</v>
      </c>
      <c r="AI61" s="60">
        <f t="shared" si="12"/>
        <v>0</v>
      </c>
      <c r="AJ61" s="11"/>
      <c r="AK61" s="11"/>
      <c r="AL61" s="11"/>
      <c r="AM61" s="60">
        <f t="shared" si="16"/>
        <v>0</v>
      </c>
      <c r="AN61" s="11"/>
      <c r="AO61" s="11"/>
      <c r="AP61" s="11"/>
      <c r="AQ61" s="60">
        <f t="shared" si="17"/>
        <v>0</v>
      </c>
      <c r="AR61" s="11"/>
      <c r="AS61" s="11"/>
      <c r="AT61" s="11"/>
      <c r="AU61" s="60">
        <f t="shared" si="18"/>
        <v>0</v>
      </c>
      <c r="AV61" s="11"/>
      <c r="AW61" s="11"/>
      <c r="AX61" s="11"/>
      <c r="AY61" s="60">
        <f t="shared" si="13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14"/>
        <v>0</v>
      </c>
      <c r="D62" s="60">
        <f t="shared" si="15"/>
        <v>0</v>
      </c>
      <c r="E62" s="60">
        <f t="shared" si="0"/>
        <v>0</v>
      </c>
      <c r="F62" s="60">
        <f t="shared" si="1"/>
        <v>0</v>
      </c>
      <c r="G62" s="60">
        <f t="shared" si="2"/>
        <v>0</v>
      </c>
      <c r="H62" s="11"/>
      <c r="I62" s="11"/>
      <c r="J62" s="11"/>
      <c r="K62" s="60">
        <f t="shared" si="3"/>
        <v>0</v>
      </c>
      <c r="L62" s="11"/>
      <c r="M62" s="11"/>
      <c r="N62" s="11"/>
      <c r="O62" s="60">
        <f t="shared" si="4"/>
        <v>0</v>
      </c>
      <c r="P62" s="11"/>
      <c r="Q62" s="11"/>
      <c r="R62" s="11"/>
      <c r="S62" s="60">
        <f t="shared" si="5"/>
        <v>0</v>
      </c>
      <c r="T62" s="11"/>
      <c r="U62" s="11"/>
      <c r="V62" s="11"/>
      <c r="W62" s="60">
        <f t="shared" si="6"/>
        <v>0</v>
      </c>
      <c r="X62" s="11"/>
      <c r="Y62" s="11"/>
      <c r="Z62" s="11"/>
      <c r="AA62" s="60">
        <f t="shared" si="7"/>
        <v>0</v>
      </c>
      <c r="AB62" s="11"/>
      <c r="AC62" s="11"/>
      <c r="AD62" s="11"/>
      <c r="AE62" s="54">
        <f t="shared" si="8"/>
        <v>0</v>
      </c>
      <c r="AF62" s="60">
        <f t="shared" si="9"/>
        <v>0</v>
      </c>
      <c r="AG62" s="60">
        <f t="shared" si="10"/>
        <v>0</v>
      </c>
      <c r="AH62" s="60">
        <f t="shared" si="11"/>
        <v>0</v>
      </c>
      <c r="AI62" s="60">
        <f t="shared" si="12"/>
        <v>0</v>
      </c>
      <c r="AJ62" s="11"/>
      <c r="AK62" s="11"/>
      <c r="AL62" s="11"/>
      <c r="AM62" s="60">
        <f t="shared" si="16"/>
        <v>0</v>
      </c>
      <c r="AN62" s="11"/>
      <c r="AO62" s="11"/>
      <c r="AP62" s="11"/>
      <c r="AQ62" s="60">
        <f t="shared" si="17"/>
        <v>0</v>
      </c>
      <c r="AR62" s="11"/>
      <c r="AS62" s="11"/>
      <c r="AT62" s="11"/>
      <c r="AU62" s="60">
        <f t="shared" si="18"/>
        <v>0</v>
      </c>
      <c r="AV62" s="11"/>
      <c r="AW62" s="11"/>
      <c r="AX62" s="11"/>
      <c r="AY62" s="60">
        <f t="shared" si="13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14"/>
        <v>0</v>
      </c>
      <c r="D63" s="60">
        <f t="shared" si="15"/>
        <v>0</v>
      </c>
      <c r="E63" s="60">
        <f t="shared" si="0"/>
        <v>0</v>
      </c>
      <c r="F63" s="60">
        <f t="shared" si="1"/>
        <v>0</v>
      </c>
      <c r="G63" s="60">
        <f t="shared" si="2"/>
        <v>0</v>
      </c>
      <c r="H63" s="11"/>
      <c r="I63" s="11"/>
      <c r="J63" s="11"/>
      <c r="K63" s="60">
        <f t="shared" si="3"/>
        <v>0</v>
      </c>
      <c r="L63" s="11"/>
      <c r="M63" s="11"/>
      <c r="N63" s="11"/>
      <c r="O63" s="60">
        <f t="shared" si="4"/>
        <v>0</v>
      </c>
      <c r="P63" s="11"/>
      <c r="Q63" s="11"/>
      <c r="R63" s="11"/>
      <c r="S63" s="60">
        <f t="shared" si="5"/>
        <v>0</v>
      </c>
      <c r="T63" s="11"/>
      <c r="U63" s="11"/>
      <c r="V63" s="11"/>
      <c r="W63" s="60">
        <f t="shared" si="6"/>
        <v>0</v>
      </c>
      <c r="X63" s="11"/>
      <c r="Y63" s="11"/>
      <c r="Z63" s="11"/>
      <c r="AA63" s="60">
        <f t="shared" si="7"/>
        <v>0</v>
      </c>
      <c r="AB63" s="11"/>
      <c r="AC63" s="11"/>
      <c r="AD63" s="11"/>
      <c r="AE63" s="54">
        <f t="shared" si="8"/>
        <v>0</v>
      </c>
      <c r="AF63" s="60">
        <f t="shared" si="9"/>
        <v>0</v>
      </c>
      <c r="AG63" s="60">
        <f t="shared" si="10"/>
        <v>0</v>
      </c>
      <c r="AH63" s="60">
        <f t="shared" si="11"/>
        <v>0</v>
      </c>
      <c r="AI63" s="60">
        <f t="shared" si="12"/>
        <v>0</v>
      </c>
      <c r="AJ63" s="11"/>
      <c r="AK63" s="11"/>
      <c r="AL63" s="11"/>
      <c r="AM63" s="60">
        <f t="shared" si="16"/>
        <v>0</v>
      </c>
      <c r="AN63" s="11"/>
      <c r="AO63" s="11"/>
      <c r="AP63" s="11"/>
      <c r="AQ63" s="60">
        <f t="shared" si="17"/>
        <v>0</v>
      </c>
      <c r="AR63" s="11"/>
      <c r="AS63" s="11"/>
      <c r="AT63" s="11"/>
      <c r="AU63" s="60">
        <f t="shared" si="18"/>
        <v>0</v>
      </c>
      <c r="AV63" s="11"/>
      <c r="AW63" s="11"/>
      <c r="AX63" s="11"/>
      <c r="AY63" s="60">
        <f t="shared" si="13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14"/>
        <v>0</v>
      </c>
      <c r="D64" s="60">
        <f t="shared" si="15"/>
        <v>0</v>
      </c>
      <c r="E64" s="60">
        <f t="shared" si="0"/>
        <v>0</v>
      </c>
      <c r="F64" s="60">
        <f t="shared" si="1"/>
        <v>0</v>
      </c>
      <c r="G64" s="60">
        <f t="shared" si="2"/>
        <v>0</v>
      </c>
      <c r="H64" s="11"/>
      <c r="I64" s="11"/>
      <c r="J64" s="11"/>
      <c r="K64" s="60">
        <f t="shared" si="3"/>
        <v>0</v>
      </c>
      <c r="L64" s="11"/>
      <c r="M64" s="11"/>
      <c r="N64" s="11"/>
      <c r="O64" s="60">
        <f t="shared" si="4"/>
        <v>0</v>
      </c>
      <c r="P64" s="11"/>
      <c r="Q64" s="11"/>
      <c r="R64" s="11"/>
      <c r="S64" s="60">
        <f t="shared" si="5"/>
        <v>0</v>
      </c>
      <c r="T64" s="11"/>
      <c r="U64" s="11"/>
      <c r="V64" s="11"/>
      <c r="W64" s="60">
        <f t="shared" si="6"/>
        <v>0</v>
      </c>
      <c r="X64" s="11"/>
      <c r="Y64" s="11"/>
      <c r="Z64" s="11"/>
      <c r="AA64" s="60">
        <f t="shared" si="7"/>
        <v>0</v>
      </c>
      <c r="AB64" s="11"/>
      <c r="AC64" s="11"/>
      <c r="AD64" s="11"/>
      <c r="AE64" s="54">
        <f t="shared" si="8"/>
        <v>0</v>
      </c>
      <c r="AF64" s="60">
        <f t="shared" si="9"/>
        <v>0</v>
      </c>
      <c r="AG64" s="60">
        <f t="shared" si="10"/>
        <v>0</v>
      </c>
      <c r="AH64" s="60">
        <f t="shared" si="11"/>
        <v>0</v>
      </c>
      <c r="AI64" s="60">
        <f t="shared" si="12"/>
        <v>0</v>
      </c>
      <c r="AJ64" s="11"/>
      <c r="AK64" s="11"/>
      <c r="AL64" s="11"/>
      <c r="AM64" s="60">
        <f t="shared" si="16"/>
        <v>0</v>
      </c>
      <c r="AN64" s="11"/>
      <c r="AO64" s="11"/>
      <c r="AP64" s="11"/>
      <c r="AQ64" s="60">
        <f t="shared" si="17"/>
        <v>0</v>
      </c>
      <c r="AR64" s="11"/>
      <c r="AS64" s="11"/>
      <c r="AT64" s="11"/>
      <c r="AU64" s="60">
        <f t="shared" si="18"/>
        <v>0</v>
      </c>
      <c r="AV64" s="11"/>
      <c r="AW64" s="11"/>
      <c r="AX64" s="11"/>
      <c r="AY64" s="60">
        <f t="shared" si="13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14"/>
        <v>0</v>
      </c>
      <c r="D65" s="60">
        <f t="shared" si="15"/>
        <v>0</v>
      </c>
      <c r="E65" s="60">
        <f t="shared" si="0"/>
        <v>0</v>
      </c>
      <c r="F65" s="60">
        <f t="shared" si="1"/>
        <v>0</v>
      </c>
      <c r="G65" s="60">
        <f t="shared" si="2"/>
        <v>0</v>
      </c>
      <c r="H65" s="11"/>
      <c r="I65" s="11"/>
      <c r="J65" s="11"/>
      <c r="K65" s="60">
        <f t="shared" si="3"/>
        <v>0</v>
      </c>
      <c r="L65" s="11"/>
      <c r="M65" s="11"/>
      <c r="N65" s="11"/>
      <c r="O65" s="60">
        <f t="shared" si="4"/>
        <v>0</v>
      </c>
      <c r="P65" s="11"/>
      <c r="Q65" s="11"/>
      <c r="R65" s="11"/>
      <c r="S65" s="60">
        <f t="shared" si="5"/>
        <v>0</v>
      </c>
      <c r="T65" s="11"/>
      <c r="U65" s="11"/>
      <c r="V65" s="11"/>
      <c r="W65" s="60">
        <f t="shared" si="6"/>
        <v>0</v>
      </c>
      <c r="X65" s="11"/>
      <c r="Y65" s="11"/>
      <c r="Z65" s="11"/>
      <c r="AA65" s="60">
        <f t="shared" si="7"/>
        <v>0</v>
      </c>
      <c r="AB65" s="11"/>
      <c r="AC65" s="11"/>
      <c r="AD65" s="11"/>
      <c r="AE65" s="54">
        <f t="shared" si="8"/>
        <v>0</v>
      </c>
      <c r="AF65" s="60">
        <f t="shared" si="9"/>
        <v>0</v>
      </c>
      <c r="AG65" s="60">
        <f t="shared" si="10"/>
        <v>0</v>
      </c>
      <c r="AH65" s="60">
        <f t="shared" si="11"/>
        <v>0</v>
      </c>
      <c r="AI65" s="60">
        <f t="shared" si="12"/>
        <v>0</v>
      </c>
      <c r="AJ65" s="11"/>
      <c r="AK65" s="11"/>
      <c r="AL65" s="11"/>
      <c r="AM65" s="60">
        <f t="shared" si="16"/>
        <v>0</v>
      </c>
      <c r="AN65" s="11"/>
      <c r="AO65" s="11"/>
      <c r="AP65" s="11"/>
      <c r="AQ65" s="60">
        <f t="shared" si="17"/>
        <v>0</v>
      </c>
      <c r="AR65" s="11"/>
      <c r="AS65" s="11"/>
      <c r="AT65" s="11"/>
      <c r="AU65" s="60">
        <f t="shared" si="18"/>
        <v>0</v>
      </c>
      <c r="AV65" s="11"/>
      <c r="AW65" s="11"/>
      <c r="AX65" s="11"/>
      <c r="AY65" s="60">
        <f t="shared" si="13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14"/>
        <v>0</v>
      </c>
      <c r="D66" s="60">
        <f t="shared" si="15"/>
        <v>0</v>
      </c>
      <c r="E66" s="60">
        <f t="shared" si="0"/>
        <v>0</v>
      </c>
      <c r="F66" s="60">
        <f t="shared" si="1"/>
        <v>0</v>
      </c>
      <c r="G66" s="60">
        <f t="shared" si="2"/>
        <v>0</v>
      </c>
      <c r="H66" s="11"/>
      <c r="I66" s="11"/>
      <c r="J66" s="11"/>
      <c r="K66" s="60">
        <f t="shared" si="3"/>
        <v>0</v>
      </c>
      <c r="L66" s="11"/>
      <c r="M66" s="11"/>
      <c r="N66" s="11"/>
      <c r="O66" s="60">
        <f t="shared" si="4"/>
        <v>0</v>
      </c>
      <c r="P66" s="11"/>
      <c r="Q66" s="11"/>
      <c r="R66" s="11"/>
      <c r="S66" s="60">
        <f t="shared" si="5"/>
        <v>0</v>
      </c>
      <c r="T66" s="11"/>
      <c r="U66" s="11"/>
      <c r="V66" s="11"/>
      <c r="W66" s="60">
        <f t="shared" si="6"/>
        <v>0</v>
      </c>
      <c r="X66" s="11"/>
      <c r="Y66" s="11"/>
      <c r="Z66" s="11"/>
      <c r="AA66" s="60">
        <f t="shared" si="7"/>
        <v>0</v>
      </c>
      <c r="AB66" s="11"/>
      <c r="AC66" s="11"/>
      <c r="AD66" s="11"/>
      <c r="AE66" s="54">
        <f t="shared" si="8"/>
        <v>0</v>
      </c>
      <c r="AF66" s="60">
        <f t="shared" si="9"/>
        <v>0</v>
      </c>
      <c r="AG66" s="60">
        <f t="shared" si="10"/>
        <v>0</v>
      </c>
      <c r="AH66" s="60">
        <f t="shared" si="11"/>
        <v>0</v>
      </c>
      <c r="AI66" s="60">
        <f t="shared" si="12"/>
        <v>0</v>
      </c>
      <c r="AJ66" s="11"/>
      <c r="AK66" s="11"/>
      <c r="AL66" s="11"/>
      <c r="AM66" s="60">
        <f t="shared" si="16"/>
        <v>0</v>
      </c>
      <c r="AN66" s="11"/>
      <c r="AO66" s="11"/>
      <c r="AP66" s="11"/>
      <c r="AQ66" s="60">
        <f t="shared" si="17"/>
        <v>0</v>
      </c>
      <c r="AR66" s="11"/>
      <c r="AS66" s="11"/>
      <c r="AT66" s="11"/>
      <c r="AU66" s="60">
        <f t="shared" si="18"/>
        <v>0</v>
      </c>
      <c r="AV66" s="11"/>
      <c r="AW66" s="11"/>
      <c r="AX66" s="11"/>
      <c r="AY66" s="60">
        <f t="shared" si="13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14"/>
        <v>0</v>
      </c>
      <c r="D67" s="60">
        <f t="shared" si="15"/>
        <v>0</v>
      </c>
      <c r="E67" s="60">
        <f t="shared" si="0"/>
        <v>0</v>
      </c>
      <c r="F67" s="60">
        <f t="shared" si="1"/>
        <v>0</v>
      </c>
      <c r="G67" s="60">
        <f t="shared" si="2"/>
        <v>0</v>
      </c>
      <c r="H67" s="11"/>
      <c r="I67" s="11"/>
      <c r="J67" s="11"/>
      <c r="K67" s="60">
        <f t="shared" si="3"/>
        <v>0</v>
      </c>
      <c r="L67" s="11"/>
      <c r="M67" s="11"/>
      <c r="N67" s="11"/>
      <c r="O67" s="60">
        <f t="shared" si="4"/>
        <v>0</v>
      </c>
      <c r="P67" s="11"/>
      <c r="Q67" s="11"/>
      <c r="R67" s="11"/>
      <c r="S67" s="60">
        <f t="shared" si="5"/>
        <v>0</v>
      </c>
      <c r="T67" s="11"/>
      <c r="U67" s="11"/>
      <c r="V67" s="11"/>
      <c r="W67" s="60">
        <f t="shared" si="6"/>
        <v>0</v>
      </c>
      <c r="X67" s="11"/>
      <c r="Y67" s="11"/>
      <c r="Z67" s="11"/>
      <c r="AA67" s="60">
        <f t="shared" si="7"/>
        <v>0</v>
      </c>
      <c r="AB67" s="11"/>
      <c r="AC67" s="11"/>
      <c r="AD67" s="11"/>
      <c r="AE67" s="54">
        <f t="shared" si="8"/>
        <v>0</v>
      </c>
      <c r="AF67" s="60">
        <f t="shared" si="9"/>
        <v>0</v>
      </c>
      <c r="AG67" s="60">
        <f t="shared" si="10"/>
        <v>0</v>
      </c>
      <c r="AH67" s="60">
        <f t="shared" si="11"/>
        <v>0</v>
      </c>
      <c r="AI67" s="60">
        <f t="shared" si="12"/>
        <v>0</v>
      </c>
      <c r="AJ67" s="11"/>
      <c r="AK67" s="11"/>
      <c r="AL67" s="11"/>
      <c r="AM67" s="60">
        <f t="shared" si="16"/>
        <v>0</v>
      </c>
      <c r="AN67" s="11"/>
      <c r="AO67" s="11"/>
      <c r="AP67" s="11"/>
      <c r="AQ67" s="60">
        <f t="shared" si="17"/>
        <v>0</v>
      </c>
      <c r="AR67" s="11"/>
      <c r="AS67" s="11"/>
      <c r="AT67" s="11"/>
      <c r="AU67" s="60">
        <f t="shared" si="18"/>
        <v>0</v>
      </c>
      <c r="AV67" s="11"/>
      <c r="AW67" s="11"/>
      <c r="AX67" s="11"/>
      <c r="AY67" s="60">
        <f t="shared" si="13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14"/>
        <v>0</v>
      </c>
      <c r="D68" s="60">
        <f t="shared" si="15"/>
        <v>0</v>
      </c>
      <c r="E68" s="60">
        <f t="shared" si="0"/>
        <v>0</v>
      </c>
      <c r="F68" s="60">
        <f t="shared" si="1"/>
        <v>0</v>
      </c>
      <c r="G68" s="60">
        <f t="shared" si="2"/>
        <v>0</v>
      </c>
      <c r="H68" s="11"/>
      <c r="I68" s="11"/>
      <c r="J68" s="11"/>
      <c r="K68" s="60">
        <f t="shared" si="3"/>
        <v>0</v>
      </c>
      <c r="L68" s="11"/>
      <c r="M68" s="11"/>
      <c r="N68" s="11"/>
      <c r="O68" s="60">
        <f t="shared" si="4"/>
        <v>0</v>
      </c>
      <c r="P68" s="11"/>
      <c r="Q68" s="11"/>
      <c r="R68" s="11"/>
      <c r="S68" s="60">
        <f t="shared" si="5"/>
        <v>0</v>
      </c>
      <c r="T68" s="11"/>
      <c r="U68" s="11"/>
      <c r="V68" s="11"/>
      <c r="W68" s="60">
        <f t="shared" si="6"/>
        <v>0</v>
      </c>
      <c r="X68" s="11"/>
      <c r="Y68" s="11"/>
      <c r="Z68" s="11"/>
      <c r="AA68" s="60">
        <f t="shared" si="7"/>
        <v>0</v>
      </c>
      <c r="AB68" s="11"/>
      <c r="AC68" s="11"/>
      <c r="AD68" s="11"/>
      <c r="AE68" s="54">
        <f t="shared" si="8"/>
        <v>0</v>
      </c>
      <c r="AF68" s="60">
        <f t="shared" si="9"/>
        <v>0</v>
      </c>
      <c r="AG68" s="60">
        <f t="shared" si="10"/>
        <v>0</v>
      </c>
      <c r="AH68" s="60">
        <f t="shared" si="11"/>
        <v>0</v>
      </c>
      <c r="AI68" s="60">
        <f t="shared" si="12"/>
        <v>0</v>
      </c>
      <c r="AJ68" s="11"/>
      <c r="AK68" s="11"/>
      <c r="AL68" s="11"/>
      <c r="AM68" s="60">
        <f t="shared" si="16"/>
        <v>0</v>
      </c>
      <c r="AN68" s="11"/>
      <c r="AO68" s="11"/>
      <c r="AP68" s="11"/>
      <c r="AQ68" s="60">
        <f t="shared" si="17"/>
        <v>0</v>
      </c>
      <c r="AR68" s="11"/>
      <c r="AS68" s="11"/>
      <c r="AT68" s="11"/>
      <c r="AU68" s="60">
        <f t="shared" si="18"/>
        <v>0</v>
      </c>
      <c r="AV68" s="11"/>
      <c r="AW68" s="11"/>
      <c r="AX68" s="11"/>
      <c r="AY68" s="60">
        <f t="shared" si="13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14"/>
        <v>0</v>
      </c>
      <c r="D69" s="60">
        <f t="shared" si="15"/>
        <v>0</v>
      </c>
      <c r="E69" s="60">
        <f t="shared" si="0"/>
        <v>0</v>
      </c>
      <c r="F69" s="60">
        <f t="shared" si="1"/>
        <v>0</v>
      </c>
      <c r="G69" s="60">
        <f t="shared" si="2"/>
        <v>0</v>
      </c>
      <c r="H69" s="11"/>
      <c r="I69" s="11"/>
      <c r="J69" s="11"/>
      <c r="K69" s="60">
        <f t="shared" si="3"/>
        <v>0</v>
      </c>
      <c r="L69" s="11"/>
      <c r="M69" s="11"/>
      <c r="N69" s="11"/>
      <c r="O69" s="60">
        <f t="shared" si="4"/>
        <v>0</v>
      </c>
      <c r="P69" s="11"/>
      <c r="Q69" s="11"/>
      <c r="R69" s="11"/>
      <c r="S69" s="60">
        <f t="shared" si="5"/>
        <v>0</v>
      </c>
      <c r="T69" s="11"/>
      <c r="U69" s="11"/>
      <c r="V69" s="11"/>
      <c r="W69" s="60">
        <f t="shared" si="6"/>
        <v>0</v>
      </c>
      <c r="X69" s="11"/>
      <c r="Y69" s="11"/>
      <c r="Z69" s="11"/>
      <c r="AA69" s="60">
        <f t="shared" si="7"/>
        <v>0</v>
      </c>
      <c r="AB69" s="11"/>
      <c r="AC69" s="11"/>
      <c r="AD69" s="11"/>
      <c r="AE69" s="54">
        <f t="shared" si="8"/>
        <v>0</v>
      </c>
      <c r="AF69" s="60">
        <f t="shared" si="9"/>
        <v>0</v>
      </c>
      <c r="AG69" s="60">
        <f t="shared" si="10"/>
        <v>0</v>
      </c>
      <c r="AH69" s="60">
        <f t="shared" si="11"/>
        <v>0</v>
      </c>
      <c r="AI69" s="60">
        <f t="shared" si="12"/>
        <v>0</v>
      </c>
      <c r="AJ69" s="11"/>
      <c r="AK69" s="11"/>
      <c r="AL69" s="11"/>
      <c r="AM69" s="60">
        <f t="shared" si="16"/>
        <v>0</v>
      </c>
      <c r="AN69" s="11"/>
      <c r="AO69" s="11"/>
      <c r="AP69" s="11"/>
      <c r="AQ69" s="60">
        <f t="shared" si="17"/>
        <v>0</v>
      </c>
      <c r="AR69" s="11"/>
      <c r="AS69" s="11"/>
      <c r="AT69" s="11"/>
      <c r="AU69" s="60">
        <f t="shared" si="18"/>
        <v>0</v>
      </c>
      <c r="AV69" s="11"/>
      <c r="AW69" s="11"/>
      <c r="AX69" s="11"/>
      <c r="AY69" s="60">
        <f t="shared" si="13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14"/>
        <v>0</v>
      </c>
      <c r="D70" s="60">
        <f t="shared" si="15"/>
        <v>0</v>
      </c>
      <c r="E70" s="60">
        <f t="shared" si="0"/>
        <v>0</v>
      </c>
      <c r="F70" s="60">
        <f t="shared" si="1"/>
        <v>0</v>
      </c>
      <c r="G70" s="60">
        <f t="shared" si="2"/>
        <v>0</v>
      </c>
      <c r="H70" s="11"/>
      <c r="I70" s="11"/>
      <c r="J70" s="11"/>
      <c r="K70" s="60">
        <f t="shared" si="3"/>
        <v>0</v>
      </c>
      <c r="L70" s="11"/>
      <c r="M70" s="11"/>
      <c r="N70" s="11"/>
      <c r="O70" s="60">
        <f t="shared" si="4"/>
        <v>0</v>
      </c>
      <c r="P70" s="11"/>
      <c r="Q70" s="11"/>
      <c r="R70" s="11"/>
      <c r="S70" s="60">
        <f t="shared" si="5"/>
        <v>0</v>
      </c>
      <c r="T70" s="11"/>
      <c r="U70" s="11"/>
      <c r="V70" s="11"/>
      <c r="W70" s="60">
        <f t="shared" si="6"/>
        <v>0</v>
      </c>
      <c r="X70" s="11"/>
      <c r="Y70" s="11"/>
      <c r="Z70" s="11"/>
      <c r="AA70" s="60">
        <f t="shared" si="7"/>
        <v>0</v>
      </c>
      <c r="AB70" s="11"/>
      <c r="AC70" s="11"/>
      <c r="AD70" s="11"/>
      <c r="AE70" s="54">
        <f t="shared" si="8"/>
        <v>0</v>
      </c>
      <c r="AF70" s="60">
        <f t="shared" si="9"/>
        <v>0</v>
      </c>
      <c r="AG70" s="60">
        <f t="shared" si="10"/>
        <v>0</v>
      </c>
      <c r="AH70" s="60">
        <f t="shared" si="11"/>
        <v>0</v>
      </c>
      <c r="AI70" s="60">
        <f t="shared" si="12"/>
        <v>0</v>
      </c>
      <c r="AJ70" s="11"/>
      <c r="AK70" s="11"/>
      <c r="AL70" s="11"/>
      <c r="AM70" s="60">
        <f t="shared" si="16"/>
        <v>0</v>
      </c>
      <c r="AN70" s="11"/>
      <c r="AO70" s="11"/>
      <c r="AP70" s="11"/>
      <c r="AQ70" s="60">
        <f t="shared" si="17"/>
        <v>0</v>
      </c>
      <c r="AR70" s="11"/>
      <c r="AS70" s="11"/>
      <c r="AT70" s="11"/>
      <c r="AU70" s="60">
        <f t="shared" si="18"/>
        <v>0</v>
      </c>
      <c r="AV70" s="11"/>
      <c r="AW70" s="11"/>
      <c r="AX70" s="11"/>
      <c r="AY70" s="60">
        <f t="shared" si="13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71</v>
      </c>
      <c r="C88" s="54">
        <f t="shared" si="19"/>
        <v>90</v>
      </c>
      <c r="D88" s="54">
        <f t="shared" si="20"/>
        <v>81</v>
      </c>
      <c r="E88" s="54">
        <f t="shared" si="21"/>
        <v>9</v>
      </c>
      <c r="F88" s="54">
        <f t="shared" si="22"/>
        <v>0</v>
      </c>
      <c r="G88" s="54">
        <f t="shared" si="23"/>
        <v>41</v>
      </c>
      <c r="H88" s="53">
        <f>SUM(H6:H87)</f>
        <v>39</v>
      </c>
      <c r="I88" s="53">
        <f>SUM(I6:I87)</f>
        <v>2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6</v>
      </c>
      <c r="P88" s="53">
        <f>SUM(P6:P87)</f>
        <v>6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9</v>
      </c>
      <c r="X88" s="53">
        <f>SUM(X6:X87)</f>
        <v>7</v>
      </c>
      <c r="Y88" s="53">
        <f>SUM(Y6:Y87)</f>
        <v>2</v>
      </c>
      <c r="Z88" s="53">
        <f>SUM(Z6:Z87)</f>
        <v>0</v>
      </c>
      <c r="AA88" s="54">
        <f t="shared" si="28"/>
        <v>34</v>
      </c>
      <c r="AB88" s="53">
        <f>SUM(AB6:AB87)</f>
        <v>29</v>
      </c>
      <c r="AC88" s="53">
        <f>SUM(AC6:AC87)</f>
        <v>5</v>
      </c>
      <c r="AD88" s="53">
        <f>SUM(AD6:AD87)</f>
        <v>0</v>
      </c>
      <c r="AE88" s="54">
        <f t="shared" si="29"/>
        <v>800</v>
      </c>
      <c r="AF88" s="54">
        <f t="shared" si="30"/>
        <v>788</v>
      </c>
      <c r="AG88" s="54">
        <f t="shared" si="31"/>
        <v>12</v>
      </c>
      <c r="AH88" s="54">
        <f t="shared" si="32"/>
        <v>0</v>
      </c>
      <c r="AI88" s="54">
        <f t="shared" si="33"/>
        <v>182</v>
      </c>
      <c r="AJ88" s="53">
        <f>SUM(AJ6:AJ87)</f>
        <v>170</v>
      </c>
      <c r="AK88" s="53">
        <f aca="true" t="shared" si="38" ref="AK88:BB88">SUM(AK6:AK87)</f>
        <v>12</v>
      </c>
      <c r="AL88" s="53">
        <f t="shared" si="38"/>
        <v>0</v>
      </c>
      <c r="AM88" s="54">
        <f>AN88+AO88+AP88</f>
        <v>398</v>
      </c>
      <c r="AN88" s="53">
        <f t="shared" si="38"/>
        <v>398</v>
      </c>
      <c r="AO88" s="53">
        <f t="shared" si="38"/>
        <v>0</v>
      </c>
      <c r="AP88" s="53">
        <f t="shared" si="38"/>
        <v>0</v>
      </c>
      <c r="AQ88" s="54">
        <f t="shared" si="35"/>
        <v>56</v>
      </c>
      <c r="AR88" s="53">
        <f t="shared" si="38"/>
        <v>56</v>
      </c>
      <c r="AS88" s="53">
        <f t="shared" si="38"/>
        <v>0</v>
      </c>
      <c r="AT88" s="53">
        <f t="shared" si="38"/>
        <v>0</v>
      </c>
      <c r="AU88" s="54">
        <f t="shared" si="36"/>
        <v>164</v>
      </c>
      <c r="AV88" s="53">
        <f t="shared" si="38"/>
        <v>164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B8" sqref="B8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8" t="s">
        <v>66</v>
      </c>
      <c r="B1" s="159"/>
      <c r="C1" s="159"/>
      <c r="D1" s="159"/>
      <c r="E1" s="159"/>
    </row>
    <row r="2" spans="1:5" ht="86.25" customHeight="1">
      <c r="A2" s="27"/>
      <c r="B2" s="3" t="s">
        <v>59</v>
      </c>
      <c r="C2" s="28" t="s">
        <v>50</v>
      </c>
      <c r="D2" s="2" t="s">
        <v>51</v>
      </c>
      <c r="E2" s="28" t="s">
        <v>52</v>
      </c>
    </row>
    <row r="3" spans="1:5" ht="15.75">
      <c r="A3" s="23">
        <v>1</v>
      </c>
      <c r="B3" s="10" t="s">
        <v>188</v>
      </c>
      <c r="C3" s="20">
        <v>23</v>
      </c>
      <c r="D3" s="20">
        <v>528</v>
      </c>
      <c r="E3" s="8">
        <v>0.059</v>
      </c>
    </row>
    <row r="4" spans="1:5" ht="15.75">
      <c r="A4" s="22">
        <v>2</v>
      </c>
      <c r="B4" s="10" t="s">
        <v>190</v>
      </c>
      <c r="C4" s="20">
        <v>1</v>
      </c>
      <c r="D4" s="20">
        <v>126</v>
      </c>
      <c r="E4" s="8">
        <v>0.02</v>
      </c>
    </row>
    <row r="5" spans="1:5" ht="15.75">
      <c r="A5" s="23">
        <v>3</v>
      </c>
      <c r="B5" s="10" t="s">
        <v>176</v>
      </c>
      <c r="C5" s="20">
        <v>1</v>
      </c>
      <c r="D5" s="20">
        <v>28</v>
      </c>
      <c r="E5" s="8">
        <v>0.02</v>
      </c>
    </row>
    <row r="6" spans="1:5" ht="15.75">
      <c r="A6" s="22">
        <v>4</v>
      </c>
      <c r="B6" s="10" t="s">
        <v>191</v>
      </c>
      <c r="C6" s="20">
        <v>2</v>
      </c>
      <c r="D6" s="20">
        <v>370</v>
      </c>
      <c r="E6" s="8">
        <v>0.005</v>
      </c>
    </row>
    <row r="7" spans="1:5" ht="15.75">
      <c r="A7" s="23">
        <v>5</v>
      </c>
      <c r="B7" s="10" t="s">
        <v>194</v>
      </c>
      <c r="C7" s="20">
        <v>4</v>
      </c>
      <c r="D7" s="20">
        <v>81</v>
      </c>
      <c r="E7" s="8"/>
    </row>
    <row r="8" spans="1:5" ht="15.75">
      <c r="A8" s="23">
        <v>6</v>
      </c>
      <c r="B8" s="10" t="s">
        <v>196</v>
      </c>
      <c r="C8" s="20">
        <v>80</v>
      </c>
      <c r="D8" s="20">
        <v>2236</v>
      </c>
      <c r="E8" s="8">
        <v>0.026</v>
      </c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71</v>
      </c>
      <c r="C85" s="17">
        <f>SUM(C3:C84)</f>
        <v>111</v>
      </c>
      <c r="D85" s="17">
        <f>SUM(D3:D84)</f>
        <v>3369</v>
      </c>
      <c r="E85" s="21">
        <f>AVERAGE(E3:E84)</f>
        <v>0.026000000000000002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Ann</cp:lastModifiedBy>
  <cp:lastPrinted>2018-01-23T08:47:11Z</cp:lastPrinted>
  <dcterms:created xsi:type="dcterms:W3CDTF">2002-11-17T13:13:45Z</dcterms:created>
  <dcterms:modified xsi:type="dcterms:W3CDTF">2023-02-17T07:35:58Z</dcterms:modified>
  <cp:category/>
  <cp:version/>
  <cp:contentType/>
  <cp:contentStatus/>
</cp:coreProperties>
</file>